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firstSheet="4" activeTab="4"/>
  </bookViews>
  <sheets>
    <sheet name="DADUS MORTALIDADE " sheetId="1" r:id="rId1"/>
    <sheet name="DEMOGRAFIA" sheetId="2" state="hidden" r:id="rId2"/>
    <sheet name="MONOGRAFIA" sheetId="3" r:id="rId3"/>
    <sheet name="DADUS IDADE 0-85 +" sheetId="4" r:id="rId4"/>
    <sheet name="DADUS UMA KAIN VONERAVEL" sheetId="5" r:id="rId5"/>
    <sheet name="DADSU EMA VONERAVEL" sheetId="6" r:id="rId6"/>
    <sheet name="DADUS NATALIDADE" sheetId="7" r:id="rId7"/>
    <sheet name="DEMOGRAFI" sheetId="8" r:id="rId8"/>
    <sheet name="DADUS BOLSA DA MAE" sheetId="9" r:id="rId9"/>
    <sheet name="DADUS VETERANUS NO MARTIRES " sheetId="10" r:id="rId10"/>
    <sheet name="DADUS DIFIESIENSIA " sheetId="11" r:id="rId11"/>
    <sheet name="DADUS IDOZUS" sheetId="12" r:id="rId12"/>
  </sheets>
  <definedNames>
    <definedName name="_xlnm.Print_Area" localSheetId="5">'DADSU EMA VONERAVEL'!$A$2:$I$123</definedName>
    <definedName name="_xlnm.Print_Area" localSheetId="8">'DADUS BOLSA DA MAE'!$A$1:$I$48</definedName>
    <definedName name="_xlnm.Print_Area" localSheetId="10">'DADUS DIFIESIENSIA '!$A$1:$Q$76</definedName>
    <definedName name="_xlnm.Print_Area" localSheetId="3">'DADUS IDADE 0-85 +'!$A$1:$M$109</definedName>
    <definedName name="_xlnm.Print_Area" localSheetId="11">'DADUS IDOZUS'!$A$1:$I$135</definedName>
    <definedName name="_xlnm.Print_Area" localSheetId="0">'DADUS MORTALIDADE '!$A$1:$J$26</definedName>
    <definedName name="_xlnm.Print_Area" localSheetId="6">'DADUS NATALIDADE'!$A$2:$I$25</definedName>
    <definedName name="_xlnm.Print_Area" localSheetId="4">'DADUS UMA KAIN VONERAVEL'!$A$1:$L$125</definedName>
    <definedName name="_xlnm.Print_Area" localSheetId="9">'DADUS VETERANUS NO MARTIRES '!$A$1:$G$50</definedName>
    <definedName name="_xlnm.Print_Area" localSheetId="7">DEMOGRAFI!$A$1:$BF$34</definedName>
    <definedName name="_xlnm.Print_Area" localSheetId="1">DEMOGRAFIA!$A$1:$BF$35</definedName>
    <definedName name="_xlnm.Print_Area" localSheetId="2">MONOGRAFIA!$A$1:$AF$29</definedName>
  </definedNames>
  <calcPr calcId="145621"/>
</workbook>
</file>

<file path=xl/calcChain.xml><?xml version="1.0" encoding="utf-8"?>
<calcChain xmlns="http://schemas.openxmlformats.org/spreadsheetml/2006/main">
  <c r="AZ17" i="8" l="1"/>
  <c r="AF17" i="8"/>
  <c r="D13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G17" i="8"/>
  <c r="AH17" i="8"/>
  <c r="AI17" i="8"/>
  <c r="AJ17" i="8"/>
  <c r="AK17" i="8"/>
  <c r="AL17" i="8"/>
  <c r="AM17" i="8"/>
  <c r="AN17" i="8"/>
  <c r="AO17" i="8"/>
  <c r="AP17" i="8"/>
  <c r="AQ17" i="8"/>
  <c r="AF18" i="8" l="1"/>
  <c r="C18" i="3"/>
  <c r="AF15" i="3"/>
  <c r="G99" i="4"/>
  <c r="M99" i="4" l="1"/>
  <c r="K14" i="4"/>
  <c r="K13" i="4"/>
  <c r="D47" i="4" l="1"/>
  <c r="D40" i="4"/>
  <c r="C41" i="4"/>
  <c r="C30" i="4"/>
  <c r="D34" i="4"/>
  <c r="K88" i="4"/>
  <c r="BF17" i="8" l="1"/>
  <c r="BE17" i="8"/>
  <c r="BD17" i="8"/>
  <c r="BC17" i="8"/>
  <c r="BB17" i="8"/>
  <c r="BA17" i="8"/>
  <c r="BA18" i="8" s="1"/>
  <c r="AY17" i="8"/>
  <c r="AX17" i="8"/>
  <c r="AW17" i="8"/>
  <c r="AV17" i="8"/>
  <c r="AU17" i="8"/>
  <c r="AT17" i="8"/>
  <c r="AS17" i="8"/>
  <c r="AR17" i="8"/>
  <c r="Q17" i="8"/>
  <c r="P17" i="8"/>
  <c r="O17" i="8"/>
  <c r="N17" i="8"/>
  <c r="M17" i="8"/>
  <c r="L17" i="8"/>
  <c r="K17" i="8"/>
  <c r="J17" i="8"/>
  <c r="I17" i="8"/>
  <c r="H17" i="8"/>
  <c r="G17" i="8"/>
  <c r="F17" i="8"/>
  <c r="C17" i="8"/>
  <c r="E15" i="8"/>
  <c r="D15" i="8"/>
  <c r="E14" i="8"/>
  <c r="D14" i="8"/>
  <c r="E13" i="8"/>
  <c r="AP18" i="8" l="1"/>
  <c r="D17" i="8"/>
  <c r="E17" i="8"/>
  <c r="F18" i="8"/>
  <c r="L99" i="4"/>
  <c r="K99" i="4" s="1"/>
  <c r="J99" i="4"/>
  <c r="I99" i="4"/>
  <c r="H99" i="4" s="1"/>
  <c r="F99" i="4"/>
  <c r="E99" i="4" s="1"/>
  <c r="K98" i="4"/>
  <c r="H98" i="4"/>
  <c r="E98" i="4"/>
  <c r="D98" i="4"/>
  <c r="C98" i="4"/>
  <c r="K97" i="4"/>
  <c r="H97" i="4"/>
  <c r="E97" i="4"/>
  <c r="D97" i="4"/>
  <c r="C97" i="4"/>
  <c r="K96" i="4"/>
  <c r="H96" i="4"/>
  <c r="E96" i="4"/>
  <c r="D96" i="4"/>
  <c r="C96" i="4"/>
  <c r="K95" i="4"/>
  <c r="H95" i="4"/>
  <c r="E95" i="4"/>
  <c r="D95" i="4"/>
  <c r="C95" i="4"/>
  <c r="K94" i="4"/>
  <c r="H94" i="4"/>
  <c r="E94" i="4"/>
  <c r="D94" i="4"/>
  <c r="C94" i="4"/>
  <c r="K93" i="4"/>
  <c r="H93" i="4"/>
  <c r="E93" i="4"/>
  <c r="D93" i="4"/>
  <c r="C93" i="4"/>
  <c r="K92" i="4"/>
  <c r="H92" i="4"/>
  <c r="E92" i="4"/>
  <c r="D92" i="4"/>
  <c r="C92" i="4"/>
  <c r="K91" i="4"/>
  <c r="H91" i="4"/>
  <c r="E91" i="4"/>
  <c r="D91" i="4"/>
  <c r="C91" i="4"/>
  <c r="K90" i="4"/>
  <c r="H90" i="4"/>
  <c r="E90" i="4"/>
  <c r="D90" i="4"/>
  <c r="C90" i="4"/>
  <c r="K89" i="4"/>
  <c r="H89" i="4"/>
  <c r="E89" i="4"/>
  <c r="D89" i="4"/>
  <c r="C89" i="4"/>
  <c r="H88" i="4"/>
  <c r="E88" i="4"/>
  <c r="D88" i="4"/>
  <c r="C88" i="4"/>
  <c r="K87" i="4"/>
  <c r="H87" i="4"/>
  <c r="E87" i="4"/>
  <c r="D87" i="4"/>
  <c r="C87" i="4"/>
  <c r="K86" i="4"/>
  <c r="H86" i="4"/>
  <c r="E86" i="4"/>
  <c r="D86" i="4"/>
  <c r="C86" i="4"/>
  <c r="H85" i="4"/>
  <c r="E85" i="4"/>
  <c r="D85" i="4"/>
  <c r="C85" i="4"/>
  <c r="K84" i="4"/>
  <c r="H84" i="4"/>
  <c r="E84" i="4"/>
  <c r="D84" i="4"/>
  <c r="C84" i="4"/>
  <c r="K83" i="4"/>
  <c r="H83" i="4"/>
  <c r="E83" i="4"/>
  <c r="D83" i="4"/>
  <c r="C83" i="4"/>
  <c r="K82" i="4"/>
  <c r="H82" i="4"/>
  <c r="E82" i="4"/>
  <c r="D82" i="4"/>
  <c r="C82" i="4"/>
  <c r="K81" i="4"/>
  <c r="H81" i="4"/>
  <c r="E81" i="4"/>
  <c r="D81" i="4"/>
  <c r="C81" i="4"/>
  <c r="K80" i="4"/>
  <c r="H80" i="4"/>
  <c r="E80" i="4"/>
  <c r="D80" i="4"/>
  <c r="C80" i="4"/>
  <c r="K79" i="4"/>
  <c r="H79" i="4"/>
  <c r="E79" i="4"/>
  <c r="D79" i="4"/>
  <c r="C79" i="4"/>
  <c r="K78" i="4"/>
  <c r="H78" i="4"/>
  <c r="E78" i="4"/>
  <c r="D78" i="4"/>
  <c r="C78" i="4"/>
  <c r="K77" i="4"/>
  <c r="H77" i="4"/>
  <c r="E77" i="4"/>
  <c r="D77" i="4"/>
  <c r="C77" i="4"/>
  <c r="K76" i="4"/>
  <c r="H76" i="4"/>
  <c r="E76" i="4"/>
  <c r="D76" i="4"/>
  <c r="C76" i="4"/>
  <c r="K75" i="4"/>
  <c r="H75" i="4"/>
  <c r="E75" i="4"/>
  <c r="D75" i="4"/>
  <c r="C75" i="4"/>
  <c r="K74" i="4"/>
  <c r="H74" i="4"/>
  <c r="E74" i="4"/>
  <c r="D74" i="4"/>
  <c r="C74" i="4"/>
  <c r="K73" i="4"/>
  <c r="H73" i="4"/>
  <c r="E73" i="4"/>
  <c r="D73" i="4"/>
  <c r="C73" i="4"/>
  <c r="K72" i="4"/>
  <c r="H72" i="4"/>
  <c r="E72" i="4"/>
  <c r="D72" i="4"/>
  <c r="C72" i="4"/>
  <c r="K71" i="4"/>
  <c r="H71" i="4"/>
  <c r="E71" i="4"/>
  <c r="D71" i="4"/>
  <c r="C71" i="4"/>
  <c r="K70" i="4"/>
  <c r="H70" i="4"/>
  <c r="E70" i="4"/>
  <c r="D70" i="4"/>
  <c r="C70" i="4"/>
  <c r="K69" i="4"/>
  <c r="H69" i="4"/>
  <c r="E69" i="4"/>
  <c r="D69" i="4"/>
  <c r="C69" i="4"/>
  <c r="K68" i="4"/>
  <c r="H68" i="4"/>
  <c r="E68" i="4"/>
  <c r="D68" i="4"/>
  <c r="C68" i="4"/>
  <c r="K67" i="4"/>
  <c r="H67" i="4"/>
  <c r="E67" i="4"/>
  <c r="D67" i="4"/>
  <c r="C67" i="4"/>
  <c r="K66" i="4"/>
  <c r="H66" i="4"/>
  <c r="E66" i="4"/>
  <c r="D66" i="4"/>
  <c r="C66" i="4"/>
  <c r="K65" i="4"/>
  <c r="H65" i="4"/>
  <c r="E65" i="4"/>
  <c r="D65" i="4"/>
  <c r="C65" i="4"/>
  <c r="K64" i="4"/>
  <c r="H64" i="4"/>
  <c r="E64" i="4"/>
  <c r="D64" i="4"/>
  <c r="C64" i="4"/>
  <c r="K63" i="4"/>
  <c r="H63" i="4"/>
  <c r="E63" i="4"/>
  <c r="D63" i="4"/>
  <c r="C63" i="4"/>
  <c r="K62" i="4"/>
  <c r="H62" i="4"/>
  <c r="E62" i="4"/>
  <c r="D62" i="4"/>
  <c r="C62" i="4"/>
  <c r="K61" i="4"/>
  <c r="H61" i="4"/>
  <c r="E61" i="4"/>
  <c r="D61" i="4"/>
  <c r="C61" i="4"/>
  <c r="K60" i="4"/>
  <c r="H60" i="4"/>
  <c r="E60" i="4"/>
  <c r="D60" i="4"/>
  <c r="C60" i="4"/>
  <c r="K59" i="4"/>
  <c r="H59" i="4"/>
  <c r="E59" i="4"/>
  <c r="D59" i="4"/>
  <c r="C59" i="4"/>
  <c r="K58" i="4"/>
  <c r="H58" i="4"/>
  <c r="E58" i="4"/>
  <c r="D58" i="4"/>
  <c r="C58" i="4"/>
  <c r="K57" i="4"/>
  <c r="H57" i="4"/>
  <c r="E57" i="4"/>
  <c r="D57" i="4"/>
  <c r="C57" i="4"/>
  <c r="K56" i="4"/>
  <c r="H56" i="4"/>
  <c r="E56" i="4"/>
  <c r="D56" i="4"/>
  <c r="C56" i="4"/>
  <c r="K55" i="4"/>
  <c r="H55" i="4"/>
  <c r="E55" i="4"/>
  <c r="D55" i="4"/>
  <c r="C55" i="4"/>
  <c r="K54" i="4"/>
  <c r="H54" i="4"/>
  <c r="E54" i="4"/>
  <c r="D54" i="4"/>
  <c r="C54" i="4"/>
  <c r="K53" i="4"/>
  <c r="H53" i="4"/>
  <c r="E53" i="4"/>
  <c r="D53" i="4"/>
  <c r="C53" i="4"/>
  <c r="K52" i="4"/>
  <c r="H52" i="4"/>
  <c r="E52" i="4"/>
  <c r="D52" i="4"/>
  <c r="C52" i="4"/>
  <c r="K51" i="4"/>
  <c r="H51" i="4"/>
  <c r="E51" i="4"/>
  <c r="D51" i="4"/>
  <c r="C51" i="4"/>
  <c r="K50" i="4"/>
  <c r="H50" i="4"/>
  <c r="E50" i="4"/>
  <c r="D50" i="4"/>
  <c r="C50" i="4"/>
  <c r="K49" i="4"/>
  <c r="H49" i="4"/>
  <c r="E49" i="4"/>
  <c r="D49" i="4"/>
  <c r="C49" i="4"/>
  <c r="K48" i="4"/>
  <c r="H48" i="4"/>
  <c r="E48" i="4"/>
  <c r="D48" i="4"/>
  <c r="C48" i="4"/>
  <c r="K47" i="4"/>
  <c r="H47" i="4"/>
  <c r="E47" i="4"/>
  <c r="C47" i="4"/>
  <c r="K46" i="4"/>
  <c r="H46" i="4"/>
  <c r="E46" i="4"/>
  <c r="D46" i="4"/>
  <c r="C46" i="4"/>
  <c r="K45" i="4"/>
  <c r="H45" i="4"/>
  <c r="E45" i="4"/>
  <c r="D45" i="4"/>
  <c r="C45" i="4"/>
  <c r="K44" i="4"/>
  <c r="H44" i="4"/>
  <c r="E44" i="4"/>
  <c r="D44" i="4"/>
  <c r="C44" i="4"/>
  <c r="K43" i="4"/>
  <c r="H43" i="4"/>
  <c r="E43" i="4"/>
  <c r="D43" i="4"/>
  <c r="C43" i="4"/>
  <c r="K42" i="4"/>
  <c r="H42" i="4"/>
  <c r="E42" i="4"/>
  <c r="D42" i="4"/>
  <c r="C42" i="4"/>
  <c r="K41" i="4"/>
  <c r="H41" i="4"/>
  <c r="E41" i="4"/>
  <c r="D41" i="4"/>
  <c r="K40" i="4"/>
  <c r="H40" i="4"/>
  <c r="E40" i="4"/>
  <c r="C40" i="4"/>
  <c r="K39" i="4"/>
  <c r="H39" i="4"/>
  <c r="E39" i="4"/>
  <c r="D39" i="4"/>
  <c r="C39" i="4"/>
  <c r="K38" i="4"/>
  <c r="H38" i="4"/>
  <c r="E38" i="4"/>
  <c r="D38" i="4"/>
  <c r="C38" i="4"/>
  <c r="K37" i="4"/>
  <c r="H37" i="4"/>
  <c r="E37" i="4"/>
  <c r="D37" i="4"/>
  <c r="C37" i="4"/>
  <c r="K36" i="4"/>
  <c r="H36" i="4"/>
  <c r="E36" i="4"/>
  <c r="D36" i="4"/>
  <c r="C36" i="4"/>
  <c r="K35" i="4"/>
  <c r="H35" i="4"/>
  <c r="E35" i="4"/>
  <c r="D35" i="4"/>
  <c r="C35" i="4"/>
  <c r="K34" i="4"/>
  <c r="H34" i="4"/>
  <c r="E34" i="4"/>
  <c r="C34" i="4"/>
  <c r="K33" i="4"/>
  <c r="H33" i="4"/>
  <c r="E33" i="4"/>
  <c r="D33" i="4"/>
  <c r="C33" i="4"/>
  <c r="H32" i="4"/>
  <c r="E32" i="4"/>
  <c r="D32" i="4"/>
  <c r="C32" i="4"/>
  <c r="K31" i="4"/>
  <c r="H31" i="4"/>
  <c r="E31" i="4"/>
  <c r="D31" i="4"/>
  <c r="C31" i="4"/>
  <c r="K30" i="4"/>
  <c r="H30" i="4"/>
  <c r="E30" i="4"/>
  <c r="D30" i="4"/>
  <c r="H29" i="4"/>
  <c r="E29" i="4"/>
  <c r="D29" i="4"/>
  <c r="C29" i="4"/>
  <c r="K28" i="4"/>
  <c r="H28" i="4"/>
  <c r="E28" i="4"/>
  <c r="D28" i="4"/>
  <c r="C28" i="4"/>
  <c r="K27" i="4"/>
  <c r="H27" i="4"/>
  <c r="E27" i="4"/>
  <c r="D27" i="4"/>
  <c r="C27" i="4"/>
  <c r="K26" i="4"/>
  <c r="H26" i="4"/>
  <c r="E26" i="4"/>
  <c r="D26" i="4"/>
  <c r="C26" i="4"/>
  <c r="K25" i="4"/>
  <c r="H25" i="4"/>
  <c r="E25" i="4"/>
  <c r="D25" i="4"/>
  <c r="C25" i="4"/>
  <c r="K24" i="4"/>
  <c r="H24" i="4"/>
  <c r="E24" i="4"/>
  <c r="D24" i="4"/>
  <c r="C24" i="4"/>
  <c r="K23" i="4"/>
  <c r="H23" i="4"/>
  <c r="E23" i="4"/>
  <c r="D23" i="4"/>
  <c r="C23" i="4"/>
  <c r="K22" i="4"/>
  <c r="H22" i="4"/>
  <c r="E22" i="4"/>
  <c r="D22" i="4"/>
  <c r="C22" i="4"/>
  <c r="K21" i="4"/>
  <c r="H21" i="4"/>
  <c r="E21" i="4"/>
  <c r="D21" i="4"/>
  <c r="C21" i="4"/>
  <c r="K20" i="4"/>
  <c r="H20" i="4"/>
  <c r="E20" i="4"/>
  <c r="D20" i="4"/>
  <c r="C20" i="4"/>
  <c r="K19" i="4"/>
  <c r="H19" i="4"/>
  <c r="E19" i="4"/>
  <c r="D19" i="4"/>
  <c r="C19" i="4"/>
  <c r="K18" i="4"/>
  <c r="H18" i="4"/>
  <c r="E18" i="4"/>
  <c r="D18" i="4"/>
  <c r="C18" i="4"/>
  <c r="K17" i="4"/>
  <c r="H17" i="4"/>
  <c r="E17" i="4"/>
  <c r="D17" i="4"/>
  <c r="C17" i="4"/>
  <c r="K16" i="4"/>
  <c r="H16" i="4"/>
  <c r="E16" i="4"/>
  <c r="D16" i="4"/>
  <c r="C16" i="4"/>
  <c r="K15" i="4"/>
  <c r="H15" i="4"/>
  <c r="E15" i="4"/>
  <c r="D15" i="4"/>
  <c r="C15" i="4"/>
  <c r="H14" i="4"/>
  <c r="E14" i="4"/>
  <c r="D14" i="4"/>
  <c r="C14" i="4"/>
  <c r="H13" i="4"/>
  <c r="E13" i="4"/>
  <c r="D13" i="4"/>
  <c r="C13" i="4"/>
  <c r="B99" i="4" l="1"/>
  <c r="D18" i="8"/>
  <c r="B28" i="4"/>
  <c r="B81" i="4"/>
  <c r="B57" i="4"/>
  <c r="B76" i="4"/>
  <c r="B36" i="4"/>
  <c r="B24" i="4"/>
  <c r="B48" i="4"/>
  <c r="B34" i="4"/>
  <c r="B42" i="4"/>
  <c r="B46" i="4"/>
  <c r="B58" i="4"/>
  <c r="B52" i="4"/>
  <c r="B77" i="4"/>
  <c r="B60" i="4"/>
  <c r="B44" i="4"/>
  <c r="B56" i="4"/>
  <c r="B68" i="4"/>
  <c r="B96" i="4"/>
  <c r="B85" i="4"/>
  <c r="B79" i="4"/>
  <c r="B55" i="4"/>
  <c r="B54" i="4"/>
  <c r="B41" i="4"/>
  <c r="B35" i="4"/>
  <c r="B26" i="4"/>
  <c r="B29" i="4"/>
  <c r="B70" i="4"/>
  <c r="B39" i="4"/>
  <c r="B51" i="4"/>
  <c r="B75" i="4"/>
  <c r="B20" i="4"/>
  <c r="B32" i="4"/>
  <c r="B37" i="4"/>
  <c r="B49" i="4"/>
  <c r="D99" i="4"/>
  <c r="B97" i="4"/>
  <c r="B47" i="4"/>
  <c r="B71" i="4"/>
  <c r="B83" i="4"/>
  <c r="B88" i="4"/>
  <c r="B62" i="4"/>
  <c r="B65" i="4"/>
  <c r="B72" i="4"/>
  <c r="B93" i="4"/>
  <c r="B40" i="4"/>
  <c r="B38" i="4"/>
  <c r="B45" i="4"/>
  <c r="B61" i="4"/>
  <c r="B82" i="4"/>
  <c r="B89" i="4"/>
  <c r="B43" i="4"/>
  <c r="B73" i="4"/>
  <c r="B50" i="4"/>
  <c r="B92" i="4"/>
  <c r="B69" i="4"/>
  <c r="B90" i="4"/>
  <c r="B67" i="4"/>
  <c r="B74" i="4"/>
  <c r="B95" i="4"/>
  <c r="B59" i="4"/>
  <c r="B86" i="4"/>
  <c r="B98" i="4"/>
  <c r="B91" i="4"/>
  <c r="B84" i="4"/>
  <c r="B30" i="4"/>
  <c r="B33" i="4"/>
  <c r="B53" i="4"/>
  <c r="B80" i="4"/>
  <c r="B94" i="4"/>
  <c r="B87" i="4"/>
  <c r="B25" i="4"/>
  <c r="B23" i="4"/>
  <c r="B78" i="4"/>
  <c r="B31" i="4"/>
  <c r="B21" i="4"/>
  <c r="B66" i="4"/>
  <c r="B64" i="4"/>
  <c r="B17" i="4"/>
  <c r="B22" i="4"/>
  <c r="B27" i="4"/>
  <c r="B18" i="4"/>
  <c r="B16" i="4"/>
  <c r="C99" i="4"/>
  <c r="B13" i="4"/>
  <c r="B15" i="4"/>
  <c r="B19" i="4"/>
  <c r="B14" i="4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AF17" i="3"/>
  <c r="E17" i="3"/>
  <c r="D17" i="3"/>
  <c r="AF16" i="3"/>
  <c r="E16" i="3"/>
  <c r="D16" i="3"/>
  <c r="E15" i="3"/>
  <c r="D15" i="3"/>
  <c r="D18" i="3" l="1"/>
  <c r="E18" i="3"/>
  <c r="F19" i="3"/>
  <c r="AF18" i="3"/>
  <c r="AF18" i="2"/>
  <c r="AF19" i="2" s="1"/>
  <c r="AJ18" i="2"/>
  <c r="BF18" i="2"/>
  <c r="BE18" i="2"/>
  <c r="BD18" i="2"/>
  <c r="BC18" i="2"/>
  <c r="BB18" i="2"/>
  <c r="BA18" i="2"/>
  <c r="BA19" i="2" s="1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I18" i="2"/>
  <c r="AH18" i="2"/>
  <c r="AG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F19" i="2" s="1"/>
  <c r="C18" i="2"/>
  <c r="E16" i="2"/>
  <c r="D16" i="2"/>
  <c r="E15" i="2"/>
  <c r="D15" i="2"/>
  <c r="E14" i="2"/>
  <c r="D14" i="2"/>
  <c r="D19" i="3" l="1"/>
  <c r="E18" i="2"/>
  <c r="D18" i="2"/>
  <c r="D19" i="2" s="1"/>
  <c r="AP19" i="2"/>
</calcChain>
</file>

<file path=xl/sharedStrings.xml><?xml version="1.0" encoding="utf-8"?>
<sst xmlns="http://schemas.openxmlformats.org/spreadsheetml/2006/main" count="2922" uniqueCount="562">
  <si>
    <t>NU</t>
  </si>
  <si>
    <t>NARAN KOMPLETU</t>
  </si>
  <si>
    <t>SEXU</t>
  </si>
  <si>
    <t>DATA MORIS</t>
  </si>
  <si>
    <t>DATA MATE</t>
  </si>
  <si>
    <t>POSTU ADM</t>
  </si>
  <si>
    <t>NARAN INAN NO AMAN</t>
  </si>
  <si>
    <t>NU.ELEITORAL AMAN NO INAN</t>
  </si>
  <si>
    <t>OBS</t>
  </si>
  <si>
    <t>F</t>
  </si>
  <si>
    <t>M</t>
  </si>
  <si>
    <t>Fohorem</t>
  </si>
  <si>
    <t>-</t>
  </si>
  <si>
    <t>DADUS REKAPITULASAUN DEMOGRFIA</t>
  </si>
  <si>
    <t>SUKU DATO-RUA</t>
  </si>
  <si>
    <t>NO</t>
  </si>
  <si>
    <t>ALDEIA</t>
  </si>
  <si>
    <t xml:space="preserve">TOTAL FAMILIA UMA KAIN </t>
  </si>
  <si>
    <t>ABITANTE</t>
  </si>
  <si>
    <t>HABITANTE TUIR IDADE</t>
  </si>
  <si>
    <t>H.LITERARIA</t>
  </si>
  <si>
    <t>PROFISAUN</t>
  </si>
  <si>
    <t>RELIGIAUN</t>
  </si>
  <si>
    <t>0-5</t>
  </si>
  <si>
    <t>6-10.</t>
  </si>
  <si>
    <t>11-15.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</si>
  <si>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</si>
  <si>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</si>
  <si>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</si>
  <si>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</si>
  <si>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</si>
  <si>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</si>
  <si>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</si>
  <si>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</si>
  <si>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</si>
  <si>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60+</t>
  </si>
  <si>
    <t>LE</t>
  </si>
  <si>
    <t>ELR</t>
  </si>
  <si>
    <t>INF</t>
  </si>
  <si>
    <t>EP</t>
  </si>
  <si>
    <t>EPS</t>
  </si>
  <si>
    <t>ES</t>
  </si>
  <si>
    <t>BCL</t>
  </si>
  <si>
    <t>LIC</t>
  </si>
  <si>
    <t>MES</t>
  </si>
  <si>
    <t>DR</t>
  </si>
  <si>
    <t>FP</t>
  </si>
  <si>
    <t>F-FDTL</t>
  </si>
  <si>
    <t>PNTL</t>
  </si>
  <si>
    <t>VTR</t>
  </si>
  <si>
    <t>AGR</t>
  </si>
  <si>
    <t>EMP</t>
  </si>
  <si>
    <t>NEG</t>
  </si>
  <si>
    <t>TRA</t>
  </si>
  <si>
    <t>SST</t>
  </si>
  <si>
    <t>K</t>
  </si>
  <si>
    <t>P</t>
  </si>
  <si>
    <t>B</t>
  </si>
  <si>
    <t>H</t>
  </si>
  <si>
    <t>NA</t>
  </si>
  <si>
    <t>IN</t>
  </si>
  <si>
    <t>HALI-
LARAN</t>
  </si>
  <si>
    <t>FATU
LIDUN</t>
  </si>
  <si>
    <t>AITOS</t>
  </si>
  <si>
    <t>TOTAL</t>
  </si>
  <si>
    <t xml:space="preserve">                   DATA................../.............../2025</t>
  </si>
  <si>
    <t xml:space="preserve">      PREPARA HUSI</t>
  </si>
  <si>
    <t xml:space="preserve">        VISTO PELO</t>
  </si>
  <si>
    <t xml:space="preserve">                                                  </t>
  </si>
  <si>
    <t>VISTO PELO</t>
  </si>
  <si>
    <t xml:space="preserve">  Sekretaris Admin Suku</t>
  </si>
  <si>
    <t xml:space="preserve">   Xefe do Suku Dato-Rua</t>
  </si>
  <si>
    <t>TOTAL HABITANTE</t>
  </si>
  <si>
    <t>HALI-LARAN</t>
  </si>
  <si>
    <t>PREPARA HUSI</t>
  </si>
  <si>
    <t>Sekretaris Admin Suku</t>
  </si>
  <si>
    <t>Xefe do Suku Dato-Rua</t>
  </si>
  <si>
    <r>
      <t xml:space="preserve">   (</t>
    </r>
    <r>
      <rPr>
        <u/>
        <sz val="36"/>
        <color theme="1"/>
        <rFont val="Times New Roman"/>
        <family val="1"/>
      </rPr>
      <t>João Antonio Gomes</t>
    </r>
    <r>
      <rPr>
        <sz val="36"/>
        <color theme="1"/>
        <rFont val="Times New Roman"/>
        <family val="1"/>
      </rPr>
      <t>)</t>
    </r>
  </si>
  <si>
    <r>
      <t xml:space="preserve">     (</t>
    </r>
    <r>
      <rPr>
        <u/>
        <sz val="36"/>
        <color theme="1"/>
        <rFont val="Times New Roman"/>
        <family val="1"/>
      </rPr>
      <t>Gaudencio Pereira</t>
    </r>
    <r>
      <rPr>
        <sz val="36"/>
        <color theme="1"/>
        <rFont val="Times New Roman"/>
        <family val="1"/>
      </rPr>
      <t>)</t>
    </r>
  </si>
  <si>
    <t>Abitante</t>
  </si>
  <si>
    <t>Aldeia Aitos</t>
  </si>
  <si>
    <t>Aldeia Fatulidun</t>
  </si>
  <si>
    <t>Aldeia Hali-Laran</t>
  </si>
  <si>
    <t>Total</t>
  </si>
  <si>
    <t>Nu</t>
  </si>
  <si>
    <t>NARAN KOMPLETU XEFE FAMILIA</t>
  </si>
  <si>
    <t>SUKU</t>
  </si>
  <si>
    <t>NU.CARTAUN 
ELETORAL</t>
  </si>
  <si>
    <t>MANE</t>
  </si>
  <si>
    <t>FETO</t>
  </si>
  <si>
    <t>Adelino Soares</t>
  </si>
  <si>
    <t>DATO-RUA</t>
  </si>
  <si>
    <t>Abilio Amaral Ferreira</t>
  </si>
  <si>
    <t>Hermenio Dos Santos</t>
  </si>
  <si>
    <t>Ferdiano Relvas</t>
  </si>
  <si>
    <t>Delfin Maia Monis</t>
  </si>
  <si>
    <t>Mario Dos Santos</t>
  </si>
  <si>
    <t>Anibal Gomes</t>
  </si>
  <si>
    <t>Leonito Yohanes</t>
  </si>
  <si>
    <t>Natalino Yohanes</t>
  </si>
  <si>
    <t>Alosius De Deus</t>
  </si>
  <si>
    <t>Castro Pereira</t>
  </si>
  <si>
    <t xml:space="preserve">Tarcicio Gomes </t>
  </si>
  <si>
    <t>Jose Cardoso</t>
  </si>
  <si>
    <t>Julius Eduardo Gomes</t>
  </si>
  <si>
    <t>Fransisco Ferreira</t>
  </si>
  <si>
    <t>Robertos Amaral</t>
  </si>
  <si>
    <t>Marcelina Germana</t>
  </si>
  <si>
    <t>Cornelio Yohanes</t>
  </si>
  <si>
    <t>Alarico Cardoso</t>
  </si>
  <si>
    <t>Adelino Amaral Yohanes</t>
  </si>
  <si>
    <t>Mariano Cardoso</t>
  </si>
  <si>
    <t>Carlos Pereira</t>
  </si>
  <si>
    <t>Helio Maia</t>
  </si>
  <si>
    <t>Luis Ferreira Cardoso</t>
  </si>
  <si>
    <t>Paulos Dos Santos</t>
  </si>
  <si>
    <t>Marcelino Dos Santos</t>
  </si>
  <si>
    <t>Januario Do Rego</t>
  </si>
  <si>
    <t>Huberto Dos Santos</t>
  </si>
  <si>
    <t>Geronimo Agustinho</t>
  </si>
  <si>
    <t>Joanito Amaral</t>
  </si>
  <si>
    <t>Tomas Cardoso</t>
  </si>
  <si>
    <t>Tobias Amaral Eduardo</t>
  </si>
  <si>
    <t>Maria Lourdes</t>
  </si>
  <si>
    <t>Madalena Amaral</t>
  </si>
  <si>
    <t>Robertos De Deus Lima</t>
  </si>
  <si>
    <t>Antonita Amaral</t>
  </si>
  <si>
    <t xml:space="preserve">Silvina Tereza Amaral </t>
  </si>
  <si>
    <t>Gaudençio Amaral</t>
  </si>
  <si>
    <t>Antonio F. Da Silva</t>
  </si>
  <si>
    <t>Felix Da Silva</t>
  </si>
  <si>
    <t>Joel Dos Santos</t>
  </si>
  <si>
    <t>Virgina S.Germana</t>
  </si>
  <si>
    <t>Agustinho Dos Santos</t>
  </si>
  <si>
    <t>Gasimiro Ferreira</t>
  </si>
  <si>
    <t>Bernadino Dos Santos</t>
  </si>
  <si>
    <t>Marito do Rego</t>
  </si>
  <si>
    <t>FATULIDUN</t>
  </si>
  <si>
    <t>Armando Pereira</t>
  </si>
  <si>
    <t>Miguel Amaral</t>
  </si>
  <si>
    <t>Carlos Berec Moruc</t>
  </si>
  <si>
    <t>Elda Soares</t>
  </si>
  <si>
    <t>Luis Dos Santos</t>
  </si>
  <si>
    <t>Norberto Amaral</t>
  </si>
  <si>
    <t>Agustinho Amaral</t>
  </si>
  <si>
    <t>Salvador Agustinho</t>
  </si>
  <si>
    <t>Madalena Dos Santos</t>
  </si>
  <si>
    <t>Bernadete de Jesus</t>
  </si>
  <si>
    <t>Adelino Dos Santos</t>
  </si>
  <si>
    <t>Vidal Ferreira</t>
  </si>
  <si>
    <t>Januario Pereira</t>
  </si>
  <si>
    <t>Jose Dos Santos</t>
  </si>
  <si>
    <t>Mariano Pereira</t>
  </si>
  <si>
    <t>Jonas Cardoso</t>
  </si>
  <si>
    <t>Juliana Minis Soares</t>
  </si>
  <si>
    <t>Catarina Amaral</t>
  </si>
  <si>
    <t>Manuel Soares</t>
  </si>
  <si>
    <t>Alexandrina Baros</t>
  </si>
  <si>
    <t>Madalena Moniz</t>
  </si>
  <si>
    <t>Nelson do Carmo</t>
  </si>
  <si>
    <t xml:space="preserve"> Jose Dos Santos</t>
  </si>
  <si>
    <t>Antonio Pereira</t>
  </si>
  <si>
    <t>Saturina Amaral</t>
  </si>
  <si>
    <t>Bernadino Ferreira</t>
  </si>
  <si>
    <t>Marcelina Amaral</t>
  </si>
  <si>
    <t>Graciano Dos Santos</t>
  </si>
  <si>
    <t>Duarte Moniz</t>
  </si>
  <si>
    <t>Edmundos Dos Santos</t>
  </si>
  <si>
    <t>Francisco Ximenes</t>
  </si>
  <si>
    <t>Fernanda Ferreira</t>
  </si>
  <si>
    <t>Nelson Amaral</t>
  </si>
  <si>
    <t>Marta de Araujo</t>
  </si>
  <si>
    <t>Manuel dos Santos</t>
  </si>
  <si>
    <t>Josefina de Araujo</t>
  </si>
  <si>
    <t>Alberto Feerreira</t>
  </si>
  <si>
    <t>Maria Bete</t>
  </si>
  <si>
    <t>Maria Amaral</t>
  </si>
  <si>
    <t>Jose Mendonca</t>
  </si>
  <si>
    <t>Virzina da Luz</t>
  </si>
  <si>
    <t>Gilberto Bareito</t>
  </si>
  <si>
    <t>NARAN KOMPLETU.</t>
  </si>
  <si>
    <t>NU.CARTAUN ELETORAL</t>
  </si>
  <si>
    <t>Virgina S. Germana</t>
  </si>
  <si>
    <t>Tarcicio Gomes</t>
  </si>
  <si>
    <t>TINAN</t>
  </si>
  <si>
    <t>Julião Soares</t>
  </si>
  <si>
    <t>Cebastiana Mendonça</t>
  </si>
  <si>
    <t>Zeferina Mendoça</t>
  </si>
  <si>
    <t>João Cardoso</t>
  </si>
  <si>
    <t>Jose João De Deus</t>
  </si>
  <si>
    <t>Martinho Mendonça</t>
  </si>
  <si>
    <t>Selestinho Dos  Santos Gusmaão</t>
  </si>
  <si>
    <t>Gaudençio Cardoso</t>
  </si>
  <si>
    <t>Eliza Mendonça</t>
  </si>
  <si>
    <t>João Moniz Do Rosario</t>
  </si>
  <si>
    <t>João Antonio Gomes</t>
  </si>
  <si>
    <t>João Pascoal Ramos</t>
  </si>
  <si>
    <t>Manuel Gusmão</t>
  </si>
  <si>
    <t>Alosius de Deus</t>
  </si>
  <si>
    <t>Antonio Amaral</t>
  </si>
  <si>
    <t>Antonio F. da Silva</t>
  </si>
  <si>
    <t>Delfin Maia Moniz</t>
  </si>
  <si>
    <t>Feliz Da Silva</t>
  </si>
  <si>
    <t>Francisco Ferreira</t>
  </si>
  <si>
    <t>Gaudencio Cardoso</t>
  </si>
  <si>
    <t>Gaudencio Amaral</t>
  </si>
  <si>
    <t>Helio Maia Cardoso</t>
  </si>
  <si>
    <t>Humberto Dos Santos</t>
  </si>
  <si>
    <t>Hermino Dos Santos</t>
  </si>
  <si>
    <t>Juliu Eduardo Gomes</t>
  </si>
  <si>
    <t>Januario Dorego</t>
  </si>
  <si>
    <t>João Moniz Dorosario</t>
  </si>
  <si>
    <t>Marino Cardoso</t>
  </si>
  <si>
    <t>Maselino Dos Santos</t>
  </si>
  <si>
    <t>Selestinho Dos Santos Gumão</t>
  </si>
  <si>
    <t>Silvina Tereza Ramos</t>
  </si>
  <si>
    <t>FATULLIDUN</t>
  </si>
  <si>
    <t>NARAN AMAN NO INAN</t>
  </si>
  <si>
    <t>NU.CARTAO ELEITORAL 
AMAN NO INAN</t>
  </si>
  <si>
    <t>Zeferina Mendonça</t>
  </si>
  <si>
    <t xml:space="preserve">   PREPARA HUSI</t>
  </si>
  <si>
    <t>PEREODO  ABRIL MAIU JUNU 2025 (Q2)</t>
  </si>
  <si>
    <t xml:space="preserve">           Xefe do Suku Dato-Rua</t>
  </si>
  <si>
    <r>
      <t xml:space="preserve">             (</t>
    </r>
    <r>
      <rPr>
        <u/>
        <sz val="36"/>
        <color theme="1"/>
        <rFont val="Times New Roman"/>
        <family val="1"/>
      </rPr>
      <t>João Antonio Gomes</t>
    </r>
    <r>
      <rPr>
        <sz val="36"/>
        <color theme="1"/>
        <rFont val="Times New Roman"/>
        <family val="1"/>
      </rPr>
      <t>)</t>
    </r>
  </si>
  <si>
    <t xml:space="preserve">           Sekretaris Admin Suku</t>
  </si>
  <si>
    <t>Almorezia G. Soares</t>
  </si>
  <si>
    <t>Maria Soares</t>
  </si>
  <si>
    <t>Alvin E. De Jesus</t>
  </si>
  <si>
    <t>Alosius de Jesus / Juliana M. Soares</t>
  </si>
  <si>
    <t>Eugenia Maria</t>
  </si>
  <si>
    <t>Luiza Ferreira</t>
  </si>
  <si>
    <t>61+</t>
  </si>
  <si>
    <t>PEREODO  JANEIRU, FEVEREIRU, MARSU 2026 (Q1)</t>
  </si>
  <si>
    <t>LISTA NARAN EMA  MORIS HO VULNERAVEL IHA POSTO ADMINISTRATIVU FOHOREM SUKU DATO-RUA PERIODO JANEIRU, FEVEREIRU, MARSU, (Q1)</t>
  </si>
  <si>
    <t>PERIODU  JANEIRU, FEVEREIRU, MARSU 2026 (Q1).</t>
  </si>
  <si>
    <t>ANIBAL GOMES</t>
  </si>
  <si>
    <t>ADELINO SOARES</t>
  </si>
  <si>
    <t>AFONSO C. M. DE DEUS</t>
  </si>
  <si>
    <t>BENDITO DA COSTA NUNES</t>
  </si>
  <si>
    <t>DOMINGOS DO ROSARIO</t>
  </si>
  <si>
    <t>ELISABETH NAMOK</t>
  </si>
  <si>
    <t>FELIZARDA AMARAL</t>
  </si>
  <si>
    <t>LIDIA AMARAL</t>
  </si>
  <si>
    <r>
      <t>MARTA AMARAL MENDON</t>
    </r>
    <r>
      <rPr>
        <b/>
        <sz val="12"/>
        <color theme="1"/>
        <rFont val="Calibri"/>
        <family val="2"/>
      </rPr>
      <t>ÇA</t>
    </r>
  </si>
  <si>
    <t>MARIA AQUILINA</t>
  </si>
  <si>
    <t>ROMANA AMARAL</t>
  </si>
  <si>
    <t>SEBASTINA M. MONIZ</t>
  </si>
  <si>
    <t>ANITA AGATHA</t>
  </si>
  <si>
    <t>CARLOS BEREC MORUK</t>
  </si>
  <si>
    <t>CARTARINA AMARAL</t>
  </si>
  <si>
    <t>DOMINGAS AMARAL</t>
  </si>
  <si>
    <r>
      <t>EMILIA MENDON</t>
    </r>
    <r>
      <rPr>
        <b/>
        <sz val="12"/>
        <color theme="1"/>
        <rFont val="Calibri"/>
        <family val="2"/>
      </rPr>
      <t>Ç</t>
    </r>
    <r>
      <rPr>
        <b/>
        <sz val="12"/>
        <color theme="1"/>
        <rFont val="Times New Roman"/>
        <family val="1"/>
      </rPr>
      <t>A</t>
    </r>
  </si>
  <si>
    <t>FILOMENA AMARAL</t>
  </si>
  <si>
    <t>JULETA PEREIRA</t>
  </si>
  <si>
    <t>FTULIDUN</t>
  </si>
  <si>
    <t>JULIANA MONIZ SOARES</t>
  </si>
  <si>
    <t>NATALIA DOS S. AMARAL</t>
  </si>
  <si>
    <t>NORBERTO AMARAL</t>
  </si>
  <si>
    <t>CARLITO DO ROSARIO</t>
  </si>
  <si>
    <t>DUARTE MONIZ</t>
  </si>
  <si>
    <t>ELIZITA AMARAL</t>
  </si>
  <si>
    <t>FRANCISCA DA LUZ</t>
  </si>
  <si>
    <t>JOSE DOS SANTOS</t>
  </si>
  <si>
    <t>JULIANA DOS SANTOS</t>
  </si>
  <si>
    <t>LEONITO FERREIRA</t>
  </si>
  <si>
    <t>AITOA</t>
  </si>
  <si>
    <t>MELIANA SOARES</t>
  </si>
  <si>
    <t>SANTINA AMARAL</t>
  </si>
  <si>
    <t>VERONICA FERREIRA</t>
  </si>
  <si>
    <t>VITORIANA DE OLIVEIRA</t>
  </si>
  <si>
    <r>
      <t>JOS</t>
    </r>
    <r>
      <rPr>
        <b/>
        <sz val="12"/>
        <color theme="1"/>
        <rFont val="Cambria"/>
        <family val="1"/>
        <scheme val="major"/>
      </rPr>
      <t>É</t>
    </r>
    <r>
      <rPr>
        <b/>
        <sz val="12"/>
        <color theme="1"/>
        <rFont val="Times New Roman"/>
        <family val="1"/>
      </rPr>
      <t xml:space="preserve"> FERREIRA</t>
    </r>
  </si>
  <si>
    <t>JACINTO DO ROSARIO</t>
  </si>
  <si>
    <t>MOUZINHO DOS SANTOS</t>
  </si>
  <si>
    <t>ADRIANA DA LUZ PEREIRA</t>
  </si>
  <si>
    <t>MARIO DO E.S. RAMOS</t>
  </si>
  <si>
    <t>JOSÉ DOS SANTOS SURI</t>
  </si>
  <si>
    <t>TOME DOS SANTOS</t>
  </si>
  <si>
    <t>ROZITO DA CRUZ</t>
  </si>
  <si>
    <t>ADRIANO DOS SANTOS</t>
  </si>
  <si>
    <t>SIMPLICIO DOS SANTOS</t>
  </si>
  <si>
    <t>GAUDENCIO PEREIRA</t>
  </si>
  <si>
    <t>IMACULADA GOMES</t>
  </si>
  <si>
    <t>DADUS VETERANUS SUKU DATO-RUA PERIODO JANEIRO, FEVEREIRU,MARSU 2026 (Q1)</t>
  </si>
  <si>
    <t>AMERICO AMARAL</t>
  </si>
  <si>
    <t>JULEITA D R.S.A. BAREITO</t>
  </si>
  <si>
    <t>MARIA AMARAL</t>
  </si>
  <si>
    <t>JACINTO FERREIRA</t>
  </si>
  <si>
    <t>TEREZINA GERMANA</t>
  </si>
  <si>
    <t>PEDRO DA COSTA NUNES</t>
  </si>
  <si>
    <t>LUCIANO CARDOSO</t>
  </si>
  <si>
    <t>FLORINDO MONIZ</t>
  </si>
  <si>
    <t>MARTINHO PEREIRA</t>
  </si>
  <si>
    <t>JOANA AMARAL METAK</t>
  </si>
  <si>
    <t>MADALENA DOS SANTOS</t>
  </si>
  <si>
    <r>
      <t>JOS</t>
    </r>
    <r>
      <rPr>
        <b/>
        <sz val="12"/>
        <color theme="1"/>
        <rFont val="Cambria"/>
        <family val="1"/>
        <scheme val="major"/>
      </rPr>
      <t>É</t>
    </r>
    <r>
      <rPr>
        <b/>
        <sz val="12"/>
        <color theme="1"/>
        <rFont val="Times New Roman"/>
        <family val="1"/>
      </rPr>
      <t xml:space="preserve"> AGUSTINHO</t>
    </r>
  </si>
  <si>
    <t>DADUS MARTIRES SUKU DATO-RUA PERIODO JANEIRU, FEVEREIRU, MARSU, 2026 (Q1)</t>
  </si>
  <si>
    <t>No</t>
  </si>
  <si>
    <t>Naran kompletu</t>
  </si>
  <si>
    <t>No Eleitoral</t>
  </si>
  <si>
    <t>data moris</t>
  </si>
  <si>
    <t>Municipio</t>
  </si>
  <si>
    <t>Tipo Defisiensia</t>
  </si>
  <si>
    <t xml:space="preserve">Posto </t>
  </si>
  <si>
    <t>Suco</t>
  </si>
  <si>
    <t>Aldeia</t>
  </si>
  <si>
    <t>Matan</t>
  </si>
  <si>
    <t>Tilun</t>
  </si>
  <si>
    <t>Fizico (Ain +Liman)</t>
  </si>
  <si>
    <t>Mental</t>
  </si>
  <si>
    <t>Observasaun</t>
  </si>
  <si>
    <t>Mane</t>
  </si>
  <si>
    <t>Feto</t>
  </si>
  <si>
    <t>Covalima</t>
  </si>
  <si>
    <t xml:space="preserve">Moras Mental (Fisikologia) </t>
  </si>
  <si>
    <t xml:space="preserve">Defisiensia Matan </t>
  </si>
  <si>
    <t>fisico liman</t>
  </si>
  <si>
    <t>defisiewnsia tilun</t>
  </si>
  <si>
    <t xml:space="preserve">fisico Ain ho Liman </t>
  </si>
  <si>
    <t>15/071970</t>
  </si>
  <si>
    <t>fisico ibun</t>
  </si>
  <si>
    <t>defisiensia tilun</t>
  </si>
  <si>
    <t>Strok</t>
  </si>
  <si>
    <t>defisiensia liman</t>
  </si>
  <si>
    <t>05/22/1942</t>
  </si>
  <si>
    <t>fisico ain</t>
  </si>
  <si>
    <t>Sub Total</t>
  </si>
  <si>
    <t>M=28</t>
  </si>
  <si>
    <t>Grand Total</t>
  </si>
  <si>
    <t>F=27</t>
  </si>
  <si>
    <t>Dadus  Ema ho Defisiensia iha Suco Dato-Rua ho idade menoridade, Periodu Janeiru, Fevereiru, Marsu, 2026 (Q1)</t>
  </si>
  <si>
    <t>Abilio Pereira</t>
  </si>
  <si>
    <t>Balbina Barreto</t>
  </si>
  <si>
    <t>Bernadete S.S De Araujo</t>
  </si>
  <si>
    <t>Domingos Amaral</t>
  </si>
  <si>
    <t>Elda Germana</t>
  </si>
  <si>
    <t>Felisia S.S De Araujo</t>
  </si>
  <si>
    <t>Fian Amaral</t>
  </si>
  <si>
    <t>Juliana Soares</t>
  </si>
  <si>
    <t>Jose Jumilto S. Gomes</t>
  </si>
  <si>
    <t>Luciano Cardoso</t>
  </si>
  <si>
    <t>Lucia Amaral</t>
  </si>
  <si>
    <t>Lourença Mendonça</t>
  </si>
  <si>
    <t>Maria De Fatima</t>
  </si>
  <si>
    <t>Maria Elfania Amaral</t>
  </si>
  <si>
    <t>Manuel Pereira</t>
  </si>
  <si>
    <t>Marta A . Mendonça</t>
  </si>
  <si>
    <t>Pascal J. Tilman</t>
  </si>
  <si>
    <t>Rosario F. Cardoso</t>
  </si>
  <si>
    <t>Vasco Dos Santos</t>
  </si>
  <si>
    <t>Angelita Amaral</t>
  </si>
  <si>
    <t>Carlito Amaral</t>
  </si>
  <si>
    <t>Cornelio Amaral</t>
  </si>
  <si>
    <t>Fernanda Da Luz</t>
  </si>
  <si>
    <t xml:space="preserve">Gasimiro Agustinho </t>
  </si>
  <si>
    <t>Joaninha Dos Santos</t>
  </si>
  <si>
    <t>Januario De Oliveira</t>
  </si>
  <si>
    <t>Adriano Dos Santos</t>
  </si>
  <si>
    <t>Anita Da Luz</t>
  </si>
  <si>
    <t>Adelino Pereira</t>
  </si>
  <si>
    <t>Albino Dos Santos</t>
  </si>
  <si>
    <t>Alberto Ferreira</t>
  </si>
  <si>
    <t>Anita Ferreira</t>
  </si>
  <si>
    <t>Abilo Cardoso</t>
  </si>
  <si>
    <t>Briguita Maisa Soares</t>
  </si>
  <si>
    <t>Bibiana Agung M. De Fatima</t>
  </si>
  <si>
    <t>Carlos Ferreira</t>
  </si>
  <si>
    <t>Duarte Ferreira</t>
  </si>
  <si>
    <t>Febriano G. Ximenes</t>
  </si>
  <si>
    <t>Francelina De Oliveira</t>
  </si>
  <si>
    <t>Hermino Ferreira</t>
  </si>
  <si>
    <t>Juliana Dos Santos</t>
  </si>
  <si>
    <t>Luisa Ferreira</t>
  </si>
  <si>
    <t>Luiza Amaral</t>
  </si>
  <si>
    <t>Moises Ferreira</t>
  </si>
  <si>
    <t>Marta De Araujo</t>
  </si>
  <si>
    <t>Matilda Ferreira</t>
  </si>
  <si>
    <t>Osorio Amaral</t>
  </si>
  <si>
    <t>Quintino Dos Santos</t>
  </si>
  <si>
    <t>Virgina Ferreira</t>
  </si>
  <si>
    <t>Dato-Rua</t>
  </si>
  <si>
    <t>Hali-Laran</t>
  </si>
  <si>
    <t>Fatulidun</t>
  </si>
  <si>
    <t>Aitos</t>
  </si>
  <si>
    <t>NARAN KOMPLETO</t>
  </si>
  <si>
    <t>NO ELEITORAL</t>
  </si>
  <si>
    <t>NISS</t>
  </si>
  <si>
    <t>POSTO ADMINISTRATIVO</t>
  </si>
  <si>
    <t>SUCO</t>
  </si>
  <si>
    <t>TIPO PENSAUN</t>
  </si>
  <si>
    <t>Abilio cardoso</t>
  </si>
  <si>
    <t>invalidez</t>
  </si>
  <si>
    <t>Antonio ximenes</t>
  </si>
  <si>
    <t>veliche</t>
  </si>
  <si>
    <t>Armando dos santos</t>
  </si>
  <si>
    <t>Alberto ferreira</t>
  </si>
  <si>
    <t>Bendito gusmão</t>
  </si>
  <si>
    <t>Calisto cardoso</t>
  </si>
  <si>
    <t>Delfina amaral</t>
  </si>
  <si>
    <t>Domingas mendonça</t>
  </si>
  <si>
    <t>Duarti ferreira</t>
  </si>
  <si>
    <t>Elda ferreira</t>
  </si>
  <si>
    <t>Elisa dos santos</t>
  </si>
  <si>
    <t>Fernando cardoso</t>
  </si>
  <si>
    <t>Francelina de oliveira</t>
  </si>
  <si>
    <t>Gabriel dos santos</t>
  </si>
  <si>
    <t>Gilberto barreto</t>
  </si>
  <si>
    <t>Graciana amaral</t>
  </si>
  <si>
    <t>Graciano dos santos</t>
  </si>
  <si>
    <t>Hermino ferreira</t>
  </si>
  <si>
    <t>Hilaria da luz</t>
  </si>
  <si>
    <t>Horacio dos santos</t>
  </si>
  <si>
    <t>Isabel pereira</t>
  </si>
  <si>
    <t>Jacinto dos santos</t>
  </si>
  <si>
    <t>João amaral</t>
  </si>
  <si>
    <t>Josefina de araujo</t>
  </si>
  <si>
    <t>Lamberto dos santos</t>
  </si>
  <si>
    <t>Laurentino gusmão</t>
  </si>
  <si>
    <t>Laurinda gusmão</t>
  </si>
  <si>
    <t>Lucinda amaral</t>
  </si>
  <si>
    <t>Luisa gusmão</t>
  </si>
  <si>
    <t>Luiza ferreira</t>
  </si>
  <si>
    <t>Marcelina amaral</t>
  </si>
  <si>
    <t>Maria da luz</t>
  </si>
  <si>
    <t>Martinha ferreira</t>
  </si>
  <si>
    <t>Matilda da luz</t>
  </si>
  <si>
    <t>Matilda ferreira</t>
  </si>
  <si>
    <t>Moises ferreira</t>
  </si>
  <si>
    <t>Natalia de araujo</t>
  </si>
  <si>
    <t>Natalia germana</t>
  </si>
  <si>
    <t>Orlando amaral</t>
  </si>
  <si>
    <t>Osorio amaral</t>
  </si>
  <si>
    <t>Ponciano ferreira</t>
  </si>
  <si>
    <t>Quintino dos santos</t>
  </si>
  <si>
    <t>Romana amaral</t>
  </si>
  <si>
    <t>Saturnina amaral</t>
  </si>
  <si>
    <t>Saturnina gusmao</t>
  </si>
  <si>
    <t>Selestina da luz</t>
  </si>
  <si>
    <t>Tomás amaral</t>
  </si>
  <si>
    <t>Zulmira da luz</t>
  </si>
  <si>
    <t>Albano pereira</t>
  </si>
  <si>
    <t>Alexandre pereira</t>
  </si>
  <si>
    <t>Anita dos santos</t>
  </si>
  <si>
    <t>Armanedo pereira</t>
  </si>
  <si>
    <t>Agustinho amaral</t>
  </si>
  <si>
    <t>Celestinho cardoso</t>
  </si>
  <si>
    <t>Ermelinda mendonça</t>
  </si>
  <si>
    <t>Fernanda da luz</t>
  </si>
  <si>
    <t>Gasimiro agustinho kehi</t>
  </si>
  <si>
    <t>Joana afonso</t>
  </si>
  <si>
    <t>Lourença amaral</t>
  </si>
  <si>
    <t>Luis dos santos</t>
  </si>
  <si>
    <t>Madalena moniz</t>
  </si>
  <si>
    <t>Marcelina da luz</t>
  </si>
  <si>
    <t>Marcelina gusmão</t>
  </si>
  <si>
    <t>Mariano pereira</t>
  </si>
  <si>
    <t>Miguel pereira</t>
  </si>
  <si>
    <t>Olinda de araujo</t>
  </si>
  <si>
    <t>Palmira da luz</t>
  </si>
  <si>
    <t>Silorina pereira</t>
  </si>
  <si>
    <t>Amelia germana</t>
  </si>
  <si>
    <t>Angelina da luz</t>
  </si>
  <si>
    <t>António pereira</t>
  </si>
  <si>
    <t>Bendito de jesus</t>
  </si>
  <si>
    <t>Bernadino yohanes</t>
  </si>
  <si>
    <t>Carlos pereira</t>
  </si>
  <si>
    <t>Casilda moniz</t>
  </si>
  <si>
    <t>Cornelio yohanes</t>
  </si>
  <si>
    <t>Cristalina mendonça</t>
  </si>
  <si>
    <t>Celestina germana</t>
  </si>
  <si>
    <t>Delfina mendonça</t>
  </si>
  <si>
    <t>Domingos amaral</t>
  </si>
  <si>
    <t>Esperança amaral</t>
  </si>
  <si>
    <t>Fernando amaral</t>
  </si>
  <si>
    <t>Filomena mendonça</t>
  </si>
  <si>
    <t>Filomino agustino</t>
  </si>
  <si>
    <t>Florentina da luz</t>
  </si>
  <si>
    <t>Francisco pereira</t>
  </si>
  <si>
    <t>Graciana germana</t>
  </si>
  <si>
    <t>Gaudencio cardoso</t>
  </si>
  <si>
    <t>Herminia amaral</t>
  </si>
  <si>
    <t>Herminio dos santos</t>
  </si>
  <si>
    <t>Isabel mendonça</t>
  </si>
  <si>
    <t>Isabel Mendonça</t>
  </si>
  <si>
    <t>Joana da luz</t>
  </si>
  <si>
    <t>João cardoso</t>
  </si>
  <si>
    <t>João ferreira</t>
  </si>
  <si>
    <t>Jose cardoso</t>
  </si>
  <si>
    <t>Jacob do rego</t>
  </si>
  <si>
    <t>Lourença mendonça</t>
  </si>
  <si>
    <t>Luis maia</t>
  </si>
  <si>
    <t>Madalena amaral</t>
  </si>
  <si>
    <t>Manuela mendonça</t>
  </si>
  <si>
    <t>Marcelina germana</t>
  </si>
  <si>
    <t>Margarida de oliveira</t>
  </si>
  <si>
    <t>Maria germana</t>
  </si>
  <si>
    <t>Maria soares pereira</t>
  </si>
  <si>
    <t>Mario yohanes</t>
  </si>
  <si>
    <t>Martinho dos santos</t>
  </si>
  <si>
    <t>Manuel pereira</t>
  </si>
  <si>
    <t>Norberto carvalho</t>
  </si>
  <si>
    <t>Pascoela Mendonca moniz</t>
  </si>
  <si>
    <t>Pedro ferreira</t>
  </si>
  <si>
    <t>Saturnina mendonça</t>
  </si>
  <si>
    <t>Simão cardoso</t>
  </si>
  <si>
    <t>Terejinha germana</t>
  </si>
  <si>
    <t>Teresinha amaral</t>
  </si>
  <si>
    <t>Umbelina mendonça</t>
  </si>
  <si>
    <t>Fohoremu</t>
  </si>
  <si>
    <t>DADUS IDOZUS SUKU DATO-RUA PERIODO JANEIRU, FEVEREIRU,MARSU, 2026 (Q1)</t>
  </si>
  <si>
    <r>
      <t>(</t>
    </r>
    <r>
      <rPr>
        <b/>
        <u/>
        <sz val="18"/>
        <color theme="1"/>
        <rFont val="Calibri"/>
        <family val="2"/>
        <scheme val="minor"/>
      </rPr>
      <t>Jo</t>
    </r>
    <r>
      <rPr>
        <b/>
        <u/>
        <sz val="18"/>
        <color theme="1"/>
        <rFont val="Calibri"/>
        <family val="2"/>
      </rPr>
      <t>ão Antonio Gomes</t>
    </r>
    <r>
      <rPr>
        <b/>
        <sz val="18"/>
        <color theme="1"/>
        <rFont val="Calibri"/>
        <family val="2"/>
      </rPr>
      <t>)</t>
    </r>
  </si>
  <si>
    <r>
      <t>(</t>
    </r>
    <r>
      <rPr>
        <b/>
        <u/>
        <sz val="18"/>
        <color theme="1"/>
        <rFont val="Calibri"/>
        <family val="2"/>
        <scheme val="minor"/>
      </rPr>
      <t>Gaudencio Pereira</t>
    </r>
    <r>
      <rPr>
        <b/>
        <sz val="18"/>
        <color theme="1"/>
        <rFont val="Calibri"/>
        <family val="2"/>
        <scheme val="minor"/>
      </rPr>
      <t>)</t>
    </r>
  </si>
  <si>
    <t>Sekretaris Admin suku</t>
  </si>
  <si>
    <t>Sekretaris Admin. Suku</t>
  </si>
  <si>
    <t>Xefe Do Suku Dato-Rua</t>
  </si>
  <si>
    <t xml:space="preserve"> VISTO PELO</t>
  </si>
  <si>
    <r>
      <t>(</t>
    </r>
    <r>
      <rPr>
        <b/>
        <u/>
        <sz val="22"/>
        <color theme="1"/>
        <rFont val="Calibri"/>
        <family val="2"/>
        <scheme val="minor"/>
      </rPr>
      <t>Jo</t>
    </r>
    <r>
      <rPr>
        <b/>
        <u/>
        <sz val="22"/>
        <color theme="1"/>
        <rFont val="Calibri"/>
        <family val="2"/>
      </rPr>
      <t>ão Antonio Gomes</t>
    </r>
    <r>
      <rPr>
        <b/>
        <sz val="22"/>
        <color theme="1"/>
        <rFont val="Calibri"/>
        <family val="2"/>
        <scheme val="minor"/>
      </rPr>
      <t>)</t>
    </r>
  </si>
  <si>
    <r>
      <t>(</t>
    </r>
    <r>
      <rPr>
        <b/>
        <u/>
        <sz val="22"/>
        <color theme="1"/>
        <rFont val="Calibri"/>
        <family val="2"/>
        <scheme val="minor"/>
      </rPr>
      <t>Gaudencio Pereira</t>
    </r>
    <r>
      <rPr>
        <b/>
        <sz val="22"/>
        <color theme="1"/>
        <rFont val="Calibri"/>
        <family val="2"/>
        <scheme val="minor"/>
      </rPr>
      <t>)</t>
    </r>
  </si>
  <si>
    <t>DATO-RUA,........../.........../2026</t>
  </si>
  <si>
    <r>
      <t xml:space="preserve">               (</t>
    </r>
    <r>
      <rPr>
        <u/>
        <sz val="48"/>
        <color theme="1"/>
        <rFont val="Times New Roman"/>
        <family val="1"/>
      </rPr>
      <t>Gaudencio Pereira</t>
    </r>
    <r>
      <rPr>
        <sz val="48"/>
        <color theme="1"/>
        <rFont val="Times New Roman"/>
        <family val="1"/>
      </rPr>
      <t>)</t>
    </r>
  </si>
  <si>
    <t xml:space="preserve"> REKAPITULASAUN DADUS DEMOGRFIA</t>
  </si>
  <si>
    <t xml:space="preserve">PREPARA HUSI </t>
  </si>
  <si>
    <t>Visto Pelo</t>
  </si>
  <si>
    <t>DATO-RUA,........../........../2026</t>
  </si>
  <si>
    <r>
      <t>(</t>
    </r>
    <r>
      <rPr>
        <b/>
        <u/>
        <sz val="22"/>
        <color theme="1"/>
        <rFont val="Times New Roman"/>
        <family val="1"/>
      </rPr>
      <t>João Antonio Gomes</t>
    </r>
    <r>
      <rPr>
        <b/>
        <sz val="22"/>
        <color theme="1"/>
        <rFont val="Times New Roman"/>
        <family val="1"/>
      </rPr>
      <t>)</t>
    </r>
  </si>
  <si>
    <r>
      <t xml:space="preserve">                     (</t>
    </r>
    <r>
      <rPr>
        <b/>
        <u/>
        <sz val="22"/>
        <color theme="1"/>
        <rFont val="Times New Roman"/>
        <family val="1"/>
      </rPr>
      <t>Gaudencio Pereira</t>
    </r>
    <r>
      <rPr>
        <b/>
        <sz val="22"/>
        <color theme="1"/>
        <rFont val="Times New Roman"/>
        <family val="1"/>
      </rPr>
      <t>)</t>
    </r>
  </si>
  <si>
    <t xml:space="preserve">               VISTO PELO</t>
  </si>
  <si>
    <t>DADUS BAZEIA BA IDADE 0+85 SUKU DATO-RUA PERIODO JANEIRU, FEVEREIRU, MARSU, 2026 (Q1)</t>
  </si>
  <si>
    <r>
      <t>(</t>
    </r>
    <r>
      <rPr>
        <u/>
        <sz val="24"/>
        <color theme="1"/>
        <rFont val="Calibri"/>
        <family val="2"/>
        <scheme val="minor"/>
      </rPr>
      <t>Jo</t>
    </r>
    <r>
      <rPr>
        <u/>
        <sz val="24"/>
        <color theme="1"/>
        <rFont val="Calibri"/>
        <family val="2"/>
      </rPr>
      <t>ão Antonio Gomes</t>
    </r>
    <r>
      <rPr>
        <sz val="24"/>
        <color theme="1"/>
        <rFont val="Calibri"/>
        <family val="2"/>
        <charset val="1"/>
        <scheme val="minor"/>
      </rPr>
      <t>)</t>
    </r>
  </si>
  <si>
    <r>
      <t>(</t>
    </r>
    <r>
      <rPr>
        <u/>
        <sz val="24"/>
        <color theme="1"/>
        <rFont val="Calibri"/>
        <family val="2"/>
        <scheme val="minor"/>
      </rPr>
      <t>Gaudencio Pereira</t>
    </r>
    <r>
      <rPr>
        <sz val="24"/>
        <color theme="1"/>
        <rFont val="Calibri"/>
        <family val="2"/>
        <charset val="1"/>
        <scheme val="minor"/>
      </rPr>
      <t>)</t>
    </r>
  </si>
  <si>
    <t>REKAPITULASAUN DADUS MONOGRAFIA</t>
  </si>
  <si>
    <t>DADUS MORTALIDADE SUKU DATO-RUA PERIODU JANEIRU, FEBRUARI, MARSU, 2026 (Q1)</t>
  </si>
  <si>
    <t>LISTA EMA NE'EBE MORIS HO VONERAVEL IHA SUKU DATO-RUA  PERIODO JANEIRU, FEVEREIRU, MARSU 2026 (Q1)</t>
  </si>
  <si>
    <r>
      <t>(</t>
    </r>
    <r>
      <rPr>
        <b/>
        <u/>
        <sz val="24"/>
        <color theme="1"/>
        <rFont val="Times New Roman"/>
        <family val="1"/>
      </rPr>
      <t>João Antonio Gomes</t>
    </r>
    <r>
      <rPr>
        <b/>
        <sz val="24"/>
        <color theme="1"/>
        <rFont val="Times New Roman"/>
        <family val="1"/>
      </rPr>
      <t>)</t>
    </r>
  </si>
  <si>
    <r>
      <t>(</t>
    </r>
    <r>
      <rPr>
        <b/>
        <u/>
        <sz val="24"/>
        <color theme="1"/>
        <rFont val="Times New Roman"/>
        <family val="1"/>
      </rPr>
      <t>Gaudencio Pereira</t>
    </r>
    <r>
      <rPr>
        <b/>
        <sz val="24"/>
        <color theme="1"/>
        <rFont val="Times New Roman"/>
        <family val="1"/>
      </rPr>
      <t>)</t>
    </r>
  </si>
  <si>
    <t>DADUS BOLSA DA MÃE SUKU DATO-RUA PERIODO JANEIRU, FEVEREIRU,MARSU, 2026 (Q1)</t>
  </si>
  <si>
    <r>
      <t>(</t>
    </r>
    <r>
      <rPr>
        <b/>
        <u/>
        <sz val="20"/>
        <color theme="1"/>
        <rFont val="Times New Roman"/>
        <family val="1"/>
      </rPr>
      <t>João Antonio Gomes</t>
    </r>
    <r>
      <rPr>
        <b/>
        <sz val="20"/>
        <color theme="1"/>
        <rFont val="Times New Roman"/>
        <family val="1"/>
      </rPr>
      <t>)</t>
    </r>
  </si>
  <si>
    <r>
      <t>(</t>
    </r>
    <r>
      <rPr>
        <b/>
        <u/>
        <sz val="20"/>
        <color theme="1"/>
        <rFont val="Times New Roman"/>
        <family val="1"/>
      </rPr>
      <t>Gaudencio Pereira</t>
    </r>
    <r>
      <rPr>
        <b/>
        <sz val="20"/>
        <color theme="1"/>
        <rFont val="Times New Roman"/>
        <family val="1"/>
      </rPr>
      <t>)</t>
    </r>
  </si>
  <si>
    <r>
      <rPr>
        <b/>
        <sz val="18"/>
        <color theme="1"/>
        <rFont val="Times New Roman"/>
        <family val="1"/>
      </rPr>
      <t xml:space="preserve">DADUS NATALIDADE  SUKU DATO-RUA PERIODU JANEIRU FEBRUARI MARSU 2026 (Q1)						</t>
    </r>
    <r>
      <rPr>
        <b/>
        <sz val="18"/>
        <color theme="1"/>
        <rFont val="Calibri"/>
        <family val="2"/>
        <scheme val="minor"/>
      </rPr>
      <t xml:space="preserve">		</t>
    </r>
  </si>
  <si>
    <r>
      <t>(</t>
    </r>
    <r>
      <rPr>
        <b/>
        <u/>
        <sz val="18"/>
        <color theme="1"/>
        <rFont val="Times New Roman"/>
        <family val="1"/>
      </rPr>
      <t>João Antonio Gomes</t>
    </r>
    <r>
      <rPr>
        <b/>
        <sz val="18"/>
        <color theme="1"/>
        <rFont val="Times New Roman"/>
        <family val="1"/>
      </rPr>
      <t>)</t>
    </r>
  </si>
  <si>
    <r>
      <t>(</t>
    </r>
    <r>
      <rPr>
        <b/>
        <u/>
        <sz val="18"/>
        <color theme="1"/>
        <rFont val="Times New Roman"/>
        <family val="1"/>
      </rPr>
      <t>Gaudencio Pereira</t>
    </r>
    <r>
      <rPr>
        <b/>
        <sz val="18"/>
        <color theme="1"/>
        <rFont val="Times New Roman"/>
        <family val="1"/>
      </rPr>
      <t>)</t>
    </r>
  </si>
  <si>
    <r>
      <t>(</t>
    </r>
    <r>
      <rPr>
        <b/>
        <u/>
        <sz val="22"/>
        <color theme="1"/>
        <rFont val="Times New Roman"/>
        <family val="1"/>
      </rPr>
      <t>Gaudencio Pereira</t>
    </r>
    <r>
      <rPr>
        <b/>
        <sz val="22"/>
        <color theme="1"/>
        <rFont val="Times New Roman"/>
        <family val="1"/>
      </rPr>
      <t>)</t>
    </r>
  </si>
  <si>
    <t>NU.CARTAUN ELEITORAL</t>
  </si>
  <si>
    <t>AFONSO C.M DE DEUS</t>
  </si>
  <si>
    <t>ELISABETH NAMOC</t>
  </si>
  <si>
    <t>MARIA AMARAL MENDONCA</t>
  </si>
  <si>
    <t>MARIA AQULINA</t>
  </si>
  <si>
    <t>SEBASTIAN M. MONIZ</t>
  </si>
  <si>
    <t>CARLOS BEREK MORUK</t>
  </si>
  <si>
    <t>CATARINA AMARAL</t>
  </si>
  <si>
    <t>EMELIA MENDONCA</t>
  </si>
  <si>
    <t>JULIETA PEREIRA</t>
  </si>
  <si>
    <t>NATALIA DO S. AMARAL</t>
  </si>
  <si>
    <t>NOEBERTO AMARAL</t>
  </si>
  <si>
    <t>FRANSISCA DA LUZ</t>
  </si>
  <si>
    <t>VITORIANA DE OLIVERA</t>
  </si>
  <si>
    <r>
      <t>DADUS BOLSA DA M</t>
    </r>
    <r>
      <rPr>
        <b/>
        <sz val="11"/>
        <color theme="1"/>
        <rFont val="Calibri"/>
        <family val="2"/>
      </rPr>
      <t>ÃE SUKU DATO-RUA PERIODO JANEIRU, FEVEREIRU, MARSU, 2026 (Q1)</t>
    </r>
  </si>
  <si>
    <r>
      <t xml:space="preserve">DATO-RUA, </t>
    </r>
    <r>
      <rPr>
        <b/>
        <u/>
        <sz val="22"/>
        <color theme="1"/>
        <rFont val="Times New Roman"/>
        <family val="1"/>
      </rPr>
      <t>31/03/2026</t>
    </r>
  </si>
  <si>
    <t xml:space="preserve">                   DATO-RUA, 31/03/2026</t>
  </si>
  <si>
    <t>DATO-RUA,31/03/2026</t>
  </si>
  <si>
    <r>
      <t xml:space="preserve">            (</t>
    </r>
    <r>
      <rPr>
        <b/>
        <u/>
        <sz val="24"/>
        <color theme="1"/>
        <rFont val="Times New Roman"/>
        <family val="1"/>
      </rPr>
      <t>João Antonio Gomes</t>
    </r>
    <r>
      <rPr>
        <b/>
        <sz val="24"/>
        <color theme="1"/>
        <rFont val="Times New Roman"/>
        <family val="1"/>
      </rPr>
      <t>)</t>
    </r>
  </si>
  <si>
    <t xml:space="preserve">                  PREPARA HUSI</t>
  </si>
  <si>
    <t xml:space="preserve">  VISTO PELO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</si>
</sst>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9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1"/>
      <name val="Times New Roman"/>
      <family val="1"/>
    </font>
    <font>
      <sz val="12"/>
      <color theme="1"/>
      <name val="Calibri"/>
      <family val="2"/>
      <scheme val="minor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1"/>
      <color theme="1"/>
      <name val="Times New Roman"/>
      <family val="1"/>
    </font>
    <font>
      <sz val="36"/>
      <color theme="1"/>
      <name val="Calibri"/>
      <family val="2"/>
      <scheme val="minor"/>
    </font>
    <font>
      <sz val="24"/>
      <color theme="1"/>
      <name val="Calibri"/>
      <family val="2"/>
      <charset val="1"/>
      <scheme val="minor"/>
    </font>
    <font>
      <b/>
      <sz val="24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8"/>
      <color theme="1"/>
      <name val="Times New Roman"/>
      <family val="1"/>
    </font>
    <font>
      <u/>
      <sz val="36"/>
      <color theme="1"/>
      <name val="Times New Roman"/>
      <family val="1"/>
    </font>
    <font>
      <sz val="36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8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u val="double"/>
      <sz val="12"/>
      <color theme="1"/>
      <name val="Times New Roman"/>
      <family val="1"/>
    </font>
    <font>
      <sz val="12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b/>
      <sz val="26"/>
      <color rgb="FFFF0000"/>
      <name val="Times New Roman"/>
      <family val="1"/>
    </font>
    <font>
      <b/>
      <sz val="28"/>
      <color rgb="FFFF0000"/>
      <name val="Times New Roman"/>
      <family val="1"/>
    </font>
    <font>
      <b/>
      <sz val="36"/>
      <color rgb="FFFF0000"/>
      <name val="Times New Roman"/>
      <family val="1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48"/>
      <color theme="1"/>
      <name val="Times New Roman"/>
      <family val="1"/>
    </font>
    <font>
      <b/>
      <sz val="36"/>
      <color theme="1"/>
      <name val="Times New Roman"/>
      <family val="1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 Light"/>
      <family val="2"/>
    </font>
    <font>
      <b/>
      <sz val="11"/>
      <color theme="1"/>
      <name val="Dubai"/>
      <family val="2"/>
    </font>
    <font>
      <sz val="12"/>
      <color theme="1"/>
      <name val="Dubai"/>
      <family val="2"/>
    </font>
    <font>
      <sz val="11"/>
      <color theme="1"/>
      <name val="Dubai"/>
      <family val="2"/>
    </font>
    <font>
      <sz val="12"/>
      <color theme="1"/>
      <name val="Wingdings 2"/>
      <family val="1"/>
      <charset val="2"/>
    </font>
    <font>
      <sz val="14"/>
      <color theme="1"/>
      <name val="Dubai"/>
      <family val="2"/>
    </font>
    <font>
      <b/>
      <sz val="12"/>
      <color theme="1"/>
      <name val="Dubai"/>
      <family val="2"/>
    </font>
    <font>
      <b/>
      <sz val="18"/>
      <color theme="1"/>
      <name val="Calibri Light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</font>
    <font>
      <b/>
      <i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u/>
      <sz val="22"/>
      <color theme="1"/>
      <name val="Calibri"/>
      <family val="2"/>
    </font>
    <font>
      <b/>
      <i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26"/>
      <color theme="1"/>
      <name val="Times New Roman"/>
      <family val="1"/>
    </font>
    <font>
      <b/>
      <sz val="22"/>
      <color theme="1"/>
      <name val="Times New Roman"/>
      <family val="1"/>
    </font>
    <font>
      <b/>
      <sz val="20"/>
      <color theme="1"/>
      <name val="Times New Roman"/>
      <family val="1"/>
    </font>
    <font>
      <b/>
      <sz val="48"/>
      <color rgb="FFFF0000"/>
      <name val="Times New Roman"/>
      <family val="1"/>
    </font>
    <font>
      <sz val="48"/>
      <color theme="1"/>
      <name val="Times New Roman"/>
      <family val="1"/>
    </font>
    <font>
      <u/>
      <sz val="48"/>
      <color theme="1"/>
      <name val="Times New Roman"/>
      <family val="1"/>
    </font>
    <font>
      <sz val="26"/>
      <color theme="1"/>
      <name val="Times New Roman"/>
      <family val="1"/>
    </font>
    <font>
      <sz val="26"/>
      <color theme="1"/>
      <name val="Calibri"/>
      <family val="2"/>
      <scheme val="minor"/>
    </font>
    <font>
      <b/>
      <sz val="22"/>
      <color theme="1"/>
      <name val="Calibri"/>
      <family val="2"/>
      <charset val="1"/>
      <scheme val="minor"/>
    </font>
    <font>
      <b/>
      <u/>
      <sz val="22"/>
      <color theme="1"/>
      <name val="Times New Roman"/>
      <family val="1"/>
    </font>
    <font>
      <b/>
      <sz val="28"/>
      <color theme="1"/>
      <name val="Calibri"/>
      <family val="2"/>
      <scheme val="minor"/>
    </font>
    <font>
      <u/>
      <sz val="24"/>
      <color theme="1"/>
      <name val="Calibri"/>
      <family val="2"/>
      <scheme val="minor"/>
    </font>
    <font>
      <u/>
      <sz val="24"/>
      <color theme="1"/>
      <name val="Calibri"/>
      <family val="2"/>
    </font>
    <font>
      <b/>
      <sz val="18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4"/>
      <color rgb="FFFF0000"/>
      <name val="Times New Roman"/>
      <family val="1"/>
    </font>
    <font>
      <b/>
      <sz val="72"/>
      <color theme="1"/>
      <name val="Times New Roman"/>
      <family val="1"/>
    </font>
    <font>
      <b/>
      <u/>
      <sz val="24"/>
      <color theme="1"/>
      <name val="Times New Roman"/>
      <family val="1"/>
    </font>
    <font>
      <b/>
      <i/>
      <sz val="24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b/>
      <i/>
      <sz val="2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DDE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2">
    <xf numFmtId="0" fontId="0" fillId="0" borderId="0" xfId="0"/>
    <xf numFmtId="0" fontId="3" fillId="0" borderId="0" xfId="0" applyFont="1"/>
    <xf numFmtId="0" fontId="2" fillId="0" borderId="0" xfId="0" applyFont="1" applyBorder="1" applyAlignment="1"/>
    <xf numFmtId="0" fontId="9" fillId="0" borderId="0" xfId="0" applyFont="1" applyBorder="1"/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12" fillId="0" borderId="0" xfId="0" quotePrefix="1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/>
    <xf numFmtId="0" fontId="14" fillId="0" borderId="0" xfId="0" applyFont="1"/>
    <xf numFmtId="0" fontId="10" fillId="0" borderId="0" xfId="0" applyFont="1"/>
    <xf numFmtId="0" fontId="15" fillId="0" borderId="0" xfId="0" applyFont="1"/>
    <xf numFmtId="0" fontId="7" fillId="7" borderId="3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Border="1" applyAlignment="1"/>
    <xf numFmtId="0" fontId="17" fillId="0" borderId="0" xfId="0" applyFont="1"/>
    <xf numFmtId="0" fontId="17" fillId="0" borderId="0" xfId="0" applyFont="1" applyBorder="1"/>
    <xf numFmtId="0" fontId="18" fillId="0" borderId="0" xfId="0" applyFont="1" applyBorder="1" applyAlignment="1"/>
    <xf numFmtId="0" fontId="18" fillId="0" borderId="0" xfId="0" applyFont="1" applyAlignment="1"/>
    <xf numFmtId="0" fontId="8" fillId="0" borderId="0" xfId="0" applyFont="1"/>
    <xf numFmtId="0" fontId="8" fillId="0" borderId="0" xfId="0" applyFont="1" applyAlignment="1"/>
    <xf numFmtId="0" fontId="5" fillId="3" borderId="2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22" fillId="0" borderId="0" xfId="0" applyFont="1"/>
    <xf numFmtId="0" fontId="7" fillId="13" borderId="3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vertical="center" wrapText="1"/>
    </xf>
    <xf numFmtId="0" fontId="20" fillId="8" borderId="3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vertical="center"/>
    </xf>
    <xf numFmtId="0" fontId="20" fillId="8" borderId="4" xfId="0" applyFont="1" applyFill="1" applyBorder="1" applyAlignment="1">
      <alignment horizontal="center" vertical="center"/>
    </xf>
    <xf numFmtId="0" fontId="20" fillId="9" borderId="5" xfId="0" applyFont="1" applyFill="1" applyBorder="1" applyAlignment="1">
      <alignment horizontal="center" vertical="center"/>
    </xf>
    <xf numFmtId="0" fontId="20" fillId="9" borderId="4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vertical="center"/>
    </xf>
    <xf numFmtId="0" fontId="20" fillId="9" borderId="0" xfId="0" applyFont="1" applyFill="1" applyBorder="1" applyAlignment="1">
      <alignment horizontal="center" vertical="center"/>
    </xf>
    <xf numFmtId="0" fontId="20" fillId="12" borderId="8" xfId="0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0" fillId="12" borderId="10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horizontal="center" vertical="center"/>
    </xf>
    <xf numFmtId="0" fontId="20" fillId="13" borderId="3" xfId="0" applyFont="1" applyFill="1" applyBorder="1" applyAlignment="1">
      <alignment horizontal="center" vertical="center"/>
    </xf>
    <xf numFmtId="0" fontId="21" fillId="14" borderId="12" xfId="0" applyFont="1" applyFill="1" applyBorder="1" applyAlignment="1">
      <alignment vertical="center"/>
    </xf>
    <xf numFmtId="0" fontId="24" fillId="0" borderId="0" xfId="0" applyFont="1"/>
    <xf numFmtId="0" fontId="4" fillId="18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4" fillId="22" borderId="1" xfId="0" applyFont="1" applyFill="1" applyBorder="1" applyAlignment="1">
      <alignment horizontal="center" vertical="center" wrapText="1"/>
    </xf>
    <xf numFmtId="0" fontId="4" fillId="23" borderId="1" xfId="0" applyFont="1" applyFill="1" applyBorder="1" applyAlignment="1">
      <alignment horizontal="center" vertical="center" wrapText="1"/>
    </xf>
    <xf numFmtId="0" fontId="4" fillId="24" borderId="1" xfId="0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horizontal="center"/>
    </xf>
    <xf numFmtId="0" fontId="7" fillId="0" borderId="1" xfId="0" applyFont="1" applyBorder="1"/>
    <xf numFmtId="0" fontId="25" fillId="6" borderId="1" xfId="0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6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/>
    </xf>
    <xf numFmtId="0" fontId="7" fillId="27" borderId="1" xfId="0" applyFont="1" applyFill="1" applyBorder="1" applyAlignment="1">
      <alignment horizontal="center"/>
    </xf>
    <xf numFmtId="0" fontId="7" fillId="12" borderId="1" xfId="0" applyFont="1" applyFill="1" applyBorder="1"/>
    <xf numFmtId="0" fontId="7" fillId="28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29" borderId="1" xfId="0" applyFont="1" applyFill="1" applyBorder="1" applyAlignment="1">
      <alignment horizontal="center"/>
    </xf>
    <xf numFmtId="14" fontId="7" fillId="16" borderId="1" xfId="0" applyNumberFormat="1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14" fontId="7" fillId="29" borderId="1" xfId="0" applyNumberFormat="1" applyFont="1" applyFill="1" applyBorder="1" applyAlignment="1">
      <alignment horizontal="center"/>
    </xf>
    <xf numFmtId="0" fontId="7" fillId="27" borderId="1" xfId="0" applyFont="1" applyFill="1" applyBorder="1" applyAlignment="1">
      <alignment horizontal="center" vertical="center"/>
    </xf>
    <xf numFmtId="0" fontId="30" fillId="16" borderId="1" xfId="0" applyFont="1" applyFill="1" applyBorder="1" applyAlignment="1">
      <alignment horizontal="center"/>
    </xf>
    <xf numFmtId="0" fontId="7" fillId="16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26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14" fontId="7" fillId="29" borderId="1" xfId="0" applyNumberFormat="1" applyFont="1" applyFill="1" applyBorder="1" applyAlignment="1">
      <alignment horizontal="center" vertical="center"/>
    </xf>
    <xf numFmtId="0" fontId="7" fillId="29" borderId="1" xfId="0" applyFont="1" applyFill="1" applyBorder="1" applyAlignment="1">
      <alignment horizontal="center" vertical="center"/>
    </xf>
    <xf numFmtId="0" fontId="7" fillId="10" borderId="1" xfId="0" applyFont="1" applyFill="1" applyBorder="1"/>
    <xf numFmtId="0" fontId="7" fillId="31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31" fillId="0" borderId="0" xfId="0" applyFont="1" applyBorder="1"/>
    <xf numFmtId="0" fontId="36" fillId="0" borderId="0" xfId="0" applyFont="1"/>
    <xf numFmtId="0" fontId="37" fillId="26" borderId="1" xfId="1" applyFont="1" applyFill="1" applyBorder="1" applyAlignment="1">
      <alignment horizontal="center" vertical="center"/>
    </xf>
    <xf numFmtId="0" fontId="36" fillId="6" borderId="1" xfId="1" applyFont="1" applyFill="1" applyBorder="1"/>
    <xf numFmtId="0" fontId="0" fillId="27" borderId="2" xfId="0" applyFill="1" applyBorder="1" applyAlignment="1"/>
    <xf numFmtId="0" fontId="0" fillId="6" borderId="2" xfId="0" applyFill="1" applyBorder="1" applyAlignment="1"/>
    <xf numFmtId="0" fontId="0" fillId="7" borderId="2" xfId="0" applyFill="1" applyBorder="1" applyAlignment="1"/>
    <xf numFmtId="0" fontId="0" fillId="25" borderId="2" xfId="0" applyFill="1" applyBorder="1"/>
    <xf numFmtId="0" fontId="7" fillId="10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/>
    </xf>
    <xf numFmtId="0" fontId="28" fillId="29" borderId="1" xfId="0" applyFont="1" applyFill="1" applyBorder="1" applyAlignment="1">
      <alignment horizontal="center"/>
    </xf>
    <xf numFmtId="0" fontId="28" fillId="7" borderId="1" xfId="0" applyFont="1" applyFill="1" applyBorder="1" applyAlignment="1">
      <alignment horizontal="center"/>
    </xf>
    <xf numFmtId="0" fontId="0" fillId="34" borderId="0" xfId="0" applyFill="1" applyBorder="1"/>
    <xf numFmtId="0" fontId="7" fillId="34" borderId="0" xfId="0" applyFont="1" applyFill="1" applyBorder="1"/>
    <xf numFmtId="0" fontId="7" fillId="34" borderId="0" xfId="0" applyFont="1" applyFill="1" applyBorder="1" applyAlignment="1">
      <alignment horizontal="center" vertical="center" wrapText="1"/>
    </xf>
    <xf numFmtId="0" fontId="7" fillId="34" borderId="0" xfId="0" applyFont="1" applyFill="1" applyBorder="1" applyAlignment="1">
      <alignment horizontal="center" vertical="center"/>
    </xf>
    <xf numFmtId="0" fontId="28" fillId="34" borderId="0" xfId="0" applyFont="1" applyFill="1" applyBorder="1"/>
    <xf numFmtId="0" fontId="7" fillId="10" borderId="1" xfId="0" applyFont="1" applyFill="1" applyBorder="1" applyAlignment="1">
      <alignment vertical="center" wrapText="1"/>
    </xf>
    <xf numFmtId="0" fontId="7" fillId="25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2" borderId="1" xfId="0" applyFont="1" applyFill="1" applyBorder="1" applyAlignment="1">
      <alignment horizontal="center" vertical="center" wrapText="1"/>
    </xf>
    <xf numFmtId="0" fontId="7" fillId="32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9" borderId="1" xfId="0" applyFont="1" applyFill="1" applyBorder="1"/>
    <xf numFmtId="0" fontId="7" fillId="3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0" borderId="1" xfId="0" applyNumberFormat="1" applyFont="1" applyFill="1" applyBorder="1" applyAlignment="1">
      <alignment horizontal="center" vertical="center"/>
    </xf>
    <xf numFmtId="0" fontId="39" fillId="15" borderId="1" xfId="0" applyFont="1" applyFill="1" applyBorder="1"/>
    <xf numFmtId="0" fontId="7" fillId="27" borderId="1" xfId="0" applyFont="1" applyFill="1" applyBorder="1" applyAlignment="1">
      <alignment horizontal="center" vertical="center" wrapText="1"/>
    </xf>
    <xf numFmtId="14" fontId="7" fillId="32" borderId="1" xfId="0" applyNumberFormat="1" applyFont="1" applyFill="1" applyBorder="1" applyAlignment="1">
      <alignment horizontal="center" vertical="center"/>
    </xf>
    <xf numFmtId="0" fontId="39" fillId="34" borderId="0" xfId="0" applyFont="1" applyFill="1" applyBorder="1"/>
    <xf numFmtId="0" fontId="38" fillId="34" borderId="0" xfId="0" applyFont="1" applyFill="1" applyBorder="1"/>
    <xf numFmtId="0" fontId="0" fillId="34" borderId="0" xfId="0" applyFill="1" applyBorder="1" applyAlignment="1">
      <alignment vertical="center" wrapText="1"/>
    </xf>
    <xf numFmtId="0" fontId="38" fillId="7" borderId="1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8" fillId="32" borderId="1" xfId="0" applyFont="1" applyFill="1" applyBorder="1" applyAlignment="1">
      <alignment horizontal="center"/>
    </xf>
    <xf numFmtId="0" fontId="28" fillId="16" borderId="0" xfId="0" applyFont="1" applyFill="1" applyAlignment="1">
      <alignment horizontal="center"/>
    </xf>
    <xf numFmtId="0" fontId="40" fillId="0" borderId="0" xfId="0" applyFont="1"/>
    <xf numFmtId="0" fontId="20" fillId="6" borderId="2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left" vertical="center"/>
    </xf>
    <xf numFmtId="0" fontId="20" fillId="27" borderId="2" xfId="0" applyFont="1" applyFill="1" applyBorder="1" applyAlignment="1">
      <alignment horizontal="center" vertical="center"/>
    </xf>
    <xf numFmtId="14" fontId="20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0" fillId="25" borderId="2" xfId="0" applyFont="1" applyFill="1" applyBorder="1" applyAlignment="1">
      <alignment horizontal="left" vertical="center" wrapText="1"/>
    </xf>
    <xf numFmtId="0" fontId="41" fillId="25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/>
    </xf>
    <xf numFmtId="0" fontId="5" fillId="25" borderId="2" xfId="0" applyFont="1" applyFill="1" applyBorder="1" applyAlignment="1">
      <alignment horizontal="left" vertical="center"/>
    </xf>
    <xf numFmtId="0" fontId="5" fillId="27" borderId="2" xfId="0" applyFont="1" applyFill="1" applyBorder="1" applyAlignment="1">
      <alignment horizontal="center" vertical="center"/>
    </xf>
    <xf numFmtId="14" fontId="5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/>
    </xf>
    <xf numFmtId="0" fontId="20" fillId="9" borderId="1" xfId="1" applyFont="1" applyFill="1" applyBorder="1" applyAlignment="1">
      <alignment vertical="center"/>
    </xf>
    <xf numFmtId="0" fontId="20" fillId="9" borderId="1" xfId="1" applyFont="1" applyFill="1" applyBorder="1" applyAlignment="1">
      <alignment horizontal="center" vertical="center"/>
    </xf>
    <xf numFmtId="0" fontId="28" fillId="6" borderId="1" xfId="1" applyFont="1" applyFill="1" applyBorder="1"/>
    <xf numFmtId="14" fontId="28" fillId="6" borderId="1" xfId="1" applyNumberFormat="1" applyFont="1" applyFill="1" applyBorder="1"/>
    <xf numFmtId="0" fontId="2" fillId="0" borderId="0" xfId="0" applyFont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6" fillId="13" borderId="1" xfId="0" applyFont="1" applyFill="1" applyBorder="1" applyAlignment="1">
      <alignment horizontal="center" vertical="center"/>
    </xf>
    <xf numFmtId="0" fontId="46" fillId="10" borderId="1" xfId="0" applyFont="1" applyFill="1" applyBorder="1" applyAlignment="1">
      <alignment horizontal="center"/>
    </xf>
    <xf numFmtId="0" fontId="46" fillId="9" borderId="1" xfId="0" applyFont="1" applyFill="1" applyBorder="1" applyAlignment="1">
      <alignment horizontal="center"/>
    </xf>
    <xf numFmtId="0" fontId="46" fillId="4" borderId="1" xfId="0" applyFont="1" applyFill="1" applyBorder="1" applyAlignment="1">
      <alignment horizontal="center"/>
    </xf>
    <xf numFmtId="0" fontId="46" fillId="16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 vertical="center"/>
    </xf>
    <xf numFmtId="14" fontId="4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9" fillId="10" borderId="1" xfId="0" applyFont="1" applyFill="1" applyBorder="1" applyAlignment="1">
      <alignment horizontal="center" vertical="top"/>
    </xf>
    <xf numFmtId="0" fontId="49" fillId="10" borderId="1" xfId="0" applyFont="1" applyFill="1" applyBorder="1" applyAlignment="1">
      <alignment horizontal="center"/>
    </xf>
    <xf numFmtId="0" fontId="49" fillId="9" borderId="1" xfId="0" applyFont="1" applyFill="1" applyBorder="1" applyAlignment="1">
      <alignment horizontal="center"/>
    </xf>
    <xf numFmtId="0" fontId="49" fillId="4" borderId="1" xfId="0" applyFont="1" applyFill="1" applyBorder="1" applyAlignment="1">
      <alignment horizontal="center"/>
    </xf>
    <xf numFmtId="0" fontId="49" fillId="1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47" fillId="0" borderId="1" xfId="0" applyNumberFormat="1" applyFont="1" applyBorder="1" applyAlignment="1">
      <alignment horizontal="center"/>
    </xf>
    <xf numFmtId="0" fontId="47" fillId="16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left"/>
    </xf>
    <xf numFmtId="0" fontId="47" fillId="10" borderId="1" xfId="0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47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1" fillId="32" borderId="18" xfId="0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0" fontId="1" fillId="14" borderId="20" xfId="0" applyFont="1" applyFill="1" applyBorder="1" applyAlignment="1">
      <alignment horizontal="center" vertical="center" wrapText="1"/>
    </xf>
    <xf numFmtId="0" fontId="53" fillId="14" borderId="20" xfId="0" applyFont="1" applyFill="1" applyBorder="1" applyAlignment="1">
      <alignment horizontal="center" vertical="center" wrapText="1"/>
    </xf>
    <xf numFmtId="0" fontId="27" fillId="0" borderId="0" xfId="0" applyFont="1"/>
    <xf numFmtId="0" fontId="29" fillId="0" borderId="0" xfId="0" applyFont="1"/>
    <xf numFmtId="0" fontId="58" fillId="0" borderId="0" xfId="0" applyFont="1"/>
    <xf numFmtId="0" fontId="54" fillId="0" borderId="0" xfId="0" applyFont="1"/>
    <xf numFmtId="0" fontId="55" fillId="0" borderId="0" xfId="0" applyFont="1"/>
    <xf numFmtId="0" fontId="61" fillId="0" borderId="0" xfId="0" applyFont="1"/>
    <xf numFmtId="0" fontId="63" fillId="0" borderId="0" xfId="0" applyFont="1"/>
    <xf numFmtId="0" fontId="42" fillId="0" borderId="0" xfId="0" applyFont="1" applyBorder="1" applyAlignment="1"/>
    <xf numFmtId="0" fontId="65" fillId="8" borderId="4" xfId="0" applyFont="1" applyFill="1" applyBorder="1" applyAlignment="1">
      <alignment horizontal="center" vertical="center"/>
    </xf>
    <xf numFmtId="0" fontId="64" fillId="8" borderId="3" xfId="0" applyFont="1" applyFill="1" applyBorder="1" applyAlignment="1">
      <alignment horizontal="center" vertical="center"/>
    </xf>
    <xf numFmtId="0" fontId="64" fillId="9" borderId="3" xfId="0" applyFont="1" applyFill="1" applyBorder="1" applyAlignment="1">
      <alignment horizontal="center" vertical="center"/>
    </xf>
    <xf numFmtId="0" fontId="64" fillId="8" borderId="4" xfId="0" applyFont="1" applyFill="1" applyBorder="1" applyAlignment="1">
      <alignment horizontal="center" vertical="center"/>
    </xf>
    <xf numFmtId="0" fontId="64" fillId="9" borderId="5" xfId="0" applyFont="1" applyFill="1" applyBorder="1" applyAlignment="1">
      <alignment horizontal="center" vertical="center"/>
    </xf>
    <xf numFmtId="0" fontId="62" fillId="9" borderId="0" xfId="0" applyFont="1" applyFill="1" applyBorder="1" applyAlignment="1">
      <alignment horizontal="center" vertical="center"/>
    </xf>
    <xf numFmtId="0" fontId="64" fillId="12" borderId="8" xfId="0" applyFont="1" applyFill="1" applyBorder="1" applyAlignment="1">
      <alignment horizontal="center" vertical="center"/>
    </xf>
    <xf numFmtId="0" fontId="64" fillId="12" borderId="9" xfId="0" applyFont="1" applyFill="1" applyBorder="1" applyAlignment="1">
      <alignment horizontal="center" vertical="center"/>
    </xf>
    <xf numFmtId="0" fontId="64" fillId="12" borderId="3" xfId="0" applyFont="1" applyFill="1" applyBorder="1" applyAlignment="1">
      <alignment horizontal="center" vertical="center"/>
    </xf>
    <xf numFmtId="0" fontId="64" fillId="12" borderId="10" xfId="0" applyFont="1" applyFill="1" applyBorder="1" applyAlignment="1">
      <alignment horizontal="center" vertical="center"/>
    </xf>
    <xf numFmtId="0" fontId="65" fillId="9" borderId="2" xfId="0" applyFont="1" applyFill="1" applyBorder="1" applyAlignment="1">
      <alignment horizontal="center" vertical="center"/>
    </xf>
    <xf numFmtId="0" fontId="65" fillId="8" borderId="2" xfId="0" applyFont="1" applyFill="1" applyBorder="1" applyAlignment="1">
      <alignment horizontal="center" vertical="center"/>
    </xf>
    <xf numFmtId="0" fontId="65" fillId="9" borderId="4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center" vertical="center"/>
    </xf>
    <xf numFmtId="0" fontId="65" fillId="2" borderId="3" xfId="0" applyNumberFormat="1" applyFont="1" applyFill="1" applyBorder="1" applyAlignment="1">
      <alignment horizontal="center" vertical="center"/>
    </xf>
    <xf numFmtId="0" fontId="65" fillId="7" borderId="2" xfId="0" applyFont="1" applyFill="1" applyBorder="1" applyAlignment="1">
      <alignment horizontal="center" vertical="center"/>
    </xf>
    <xf numFmtId="0" fontId="65" fillId="7" borderId="4" xfId="0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8" fillId="0" borderId="0" xfId="0" applyFont="1"/>
    <xf numFmtId="0" fontId="68" fillId="0" borderId="0" xfId="0" applyFont="1" applyAlignment="1"/>
    <xf numFmtId="0" fontId="70" fillId="0" borderId="0" xfId="0" applyFont="1"/>
    <xf numFmtId="0" fontId="70" fillId="0" borderId="0" xfId="0" applyFont="1" applyAlignment="1"/>
    <xf numFmtId="0" fontId="71" fillId="0" borderId="0" xfId="0" applyFont="1"/>
    <xf numFmtId="0" fontId="72" fillId="0" borderId="0" xfId="0" applyFont="1"/>
    <xf numFmtId="0" fontId="65" fillId="0" borderId="0" xfId="0" applyFont="1"/>
    <xf numFmtId="14" fontId="20" fillId="9" borderId="1" xfId="1" applyNumberFormat="1" applyFont="1" applyFill="1" applyBorder="1" applyAlignment="1">
      <alignment vertical="center"/>
    </xf>
    <xf numFmtId="14" fontId="20" fillId="9" borderId="1" xfId="1" applyNumberFormat="1" applyFont="1" applyFill="1" applyBorder="1" applyAlignment="1"/>
    <xf numFmtId="14" fontId="5" fillId="9" borderId="1" xfId="1" applyNumberFormat="1" applyFont="1" applyFill="1" applyBorder="1" applyAlignment="1"/>
    <xf numFmtId="0" fontId="20" fillId="9" borderId="22" xfId="1" applyFont="1" applyFill="1" applyBorder="1" applyAlignment="1">
      <alignment vertical="center"/>
    </xf>
    <xf numFmtId="0" fontId="5" fillId="9" borderId="22" xfId="1" applyFont="1" applyFill="1" applyBorder="1" applyAlignment="1"/>
    <xf numFmtId="0" fontId="5" fillId="9" borderId="23" xfId="1" applyFont="1" applyFill="1" applyBorder="1" applyAlignment="1">
      <alignment horizontal="center" vertical="center" wrapText="1"/>
    </xf>
    <xf numFmtId="0" fontId="42" fillId="9" borderId="23" xfId="1" applyFont="1" applyFill="1" applyBorder="1" applyAlignment="1">
      <alignment horizontal="center" vertical="center"/>
    </xf>
    <xf numFmtId="0" fontId="28" fillId="6" borderId="25" xfId="1" applyFont="1" applyFill="1" applyBorder="1"/>
    <xf numFmtId="0" fontId="41" fillId="25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vertical="center"/>
    </xf>
    <xf numFmtId="0" fontId="83" fillId="0" borderId="0" xfId="0" applyFont="1"/>
    <xf numFmtId="0" fontId="66" fillId="0" borderId="0" xfId="0" applyFont="1"/>
    <xf numFmtId="0" fontId="85" fillId="0" borderId="0" xfId="0" applyFont="1"/>
    <xf numFmtId="0" fontId="4" fillId="0" borderId="0" xfId="0" applyFont="1"/>
    <xf numFmtId="0" fontId="87" fillId="0" borderId="0" xfId="0" applyFont="1"/>
    <xf numFmtId="0" fontId="83" fillId="0" borderId="0" xfId="0" applyFont="1" applyAlignment="1"/>
    <xf numFmtId="0" fontId="88" fillId="0" borderId="0" xfId="0" applyFont="1"/>
    <xf numFmtId="0" fontId="27" fillId="32" borderId="19" xfId="0" applyFont="1" applyFill="1" applyBorder="1" applyAlignment="1">
      <alignment horizontal="center" vertical="center" wrapText="1"/>
    </xf>
    <xf numFmtId="14" fontId="27" fillId="8" borderId="21" xfId="0" applyNumberFormat="1" applyFont="1" applyFill="1" applyBorder="1" applyAlignment="1">
      <alignment horizontal="center" vertical="top" wrapText="1"/>
    </xf>
    <xf numFmtId="0" fontId="27" fillId="8" borderId="21" xfId="0" applyFont="1" applyFill="1" applyBorder="1" applyAlignment="1">
      <alignment horizontal="center" vertical="top" wrapText="1"/>
    </xf>
    <xf numFmtId="0" fontId="27" fillId="6" borderId="21" xfId="0" applyFont="1" applyFill="1" applyBorder="1" applyAlignment="1">
      <alignment horizontal="center" vertical="top" wrapText="1"/>
    </xf>
    <xf numFmtId="0" fontId="27" fillId="5" borderId="21" xfId="0" applyFont="1" applyFill="1" applyBorder="1" applyAlignment="1">
      <alignment horizontal="center" vertical="top" wrapText="1"/>
    </xf>
    <xf numFmtId="0" fontId="89" fillId="8" borderId="21" xfId="0" applyFont="1" applyFill="1" applyBorder="1" applyAlignment="1">
      <alignment horizontal="center" vertical="top" wrapText="1"/>
    </xf>
    <xf numFmtId="0" fontId="89" fillId="6" borderId="21" xfId="0" applyFont="1" applyFill="1" applyBorder="1" applyAlignment="1">
      <alignment horizontal="center" vertical="top" wrapText="1"/>
    </xf>
    <xf numFmtId="0" fontId="89" fillId="5" borderId="21" xfId="0" applyFont="1" applyFill="1" applyBorder="1" applyAlignment="1">
      <alignment horizontal="center" vertical="top" wrapText="1"/>
    </xf>
    <xf numFmtId="0" fontId="0" fillId="0" borderId="0" xfId="0" applyAlignment="1"/>
    <xf numFmtId="0" fontId="0" fillId="11" borderId="1" xfId="0" applyFill="1" applyBorder="1" applyAlignment="1">
      <alignment horizontal="center"/>
    </xf>
    <xf numFmtId="0" fontId="0" fillId="14" borderId="1" xfId="0" applyFill="1" applyBorder="1" applyAlignment="1">
      <alignment horizontal="center" vertical="center"/>
    </xf>
    <xf numFmtId="0" fontId="0" fillId="30" borderId="1" xfId="0" applyFill="1" applyBorder="1"/>
    <xf numFmtId="0" fontId="0" fillId="16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16" borderId="1" xfId="0" applyFill="1" applyBorder="1"/>
    <xf numFmtId="0" fontId="77" fillId="0" borderId="0" xfId="1" applyFont="1" applyAlignment="1">
      <alignment horizontal="center"/>
    </xf>
    <xf numFmtId="0" fontId="37" fillId="0" borderId="0" xfId="1" applyFont="1" applyAlignment="1">
      <alignment horizontal="center"/>
    </xf>
    <xf numFmtId="0" fontId="37" fillId="10" borderId="1" xfId="1" applyFont="1" applyFill="1" applyBorder="1" applyAlignment="1">
      <alignment horizontal="center" vertical="center"/>
    </xf>
    <xf numFmtId="0" fontId="37" fillId="10" borderId="1" xfId="1" applyFont="1" applyFill="1" applyBorder="1" applyAlignment="1">
      <alignment horizontal="center"/>
    </xf>
    <xf numFmtId="0" fontId="37" fillId="10" borderId="1" xfId="1" applyFont="1" applyFill="1" applyBorder="1" applyAlignment="1">
      <alignment horizontal="center" vertical="center" wrapText="1"/>
    </xf>
    <xf numFmtId="0" fontId="37" fillId="10" borderId="24" xfId="1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textRotation="90"/>
    </xf>
    <xf numFmtId="0" fontId="20" fillId="5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0" fontId="35" fillId="14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3" fillId="11" borderId="3" xfId="0" applyFont="1" applyFill="1" applyBorder="1" applyAlignment="1">
      <alignment horizontal="center" vertical="center"/>
    </xf>
    <xf numFmtId="0" fontId="33" fillId="11" borderId="7" xfId="0" applyFont="1" applyFill="1" applyBorder="1" applyAlignment="1">
      <alignment horizontal="center" vertical="center"/>
    </xf>
    <xf numFmtId="0" fontId="33" fillId="11" borderId="2" xfId="0" applyFont="1" applyFill="1" applyBorder="1" applyAlignment="1">
      <alignment horizontal="center" vertical="center"/>
    </xf>
    <xf numFmtId="0" fontId="33" fillId="11" borderId="11" xfId="0" applyFont="1" applyFill="1" applyBorder="1" applyAlignment="1">
      <alignment horizontal="center" vertical="center"/>
    </xf>
    <xf numFmtId="0" fontId="34" fillId="14" borderId="13" xfId="0" applyFont="1" applyFill="1" applyBorder="1" applyAlignment="1">
      <alignment horizontal="center" vertical="center"/>
    </xf>
    <xf numFmtId="0" fontId="34" fillId="14" borderId="2" xfId="0" applyFont="1" applyFill="1" applyBorder="1" applyAlignment="1">
      <alignment horizontal="center" vertical="center"/>
    </xf>
    <xf numFmtId="0" fontId="35" fillId="14" borderId="1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/>
    </xf>
    <xf numFmtId="0" fontId="80" fillId="5" borderId="15" xfId="0" applyFont="1" applyFill="1" applyBorder="1" applyAlignment="1">
      <alignment horizontal="center" vertical="center"/>
    </xf>
    <xf numFmtId="0" fontId="80" fillId="5" borderId="3" xfId="0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center" vertical="center"/>
    </xf>
    <xf numFmtId="0" fontId="19" fillId="16" borderId="16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0" fillId="16" borderId="2" xfId="0" applyFont="1" applyFill="1" applyBorder="1" applyAlignment="1">
      <alignment horizontal="center" vertical="center"/>
    </xf>
    <xf numFmtId="0" fontId="34" fillId="16" borderId="2" xfId="0" applyFont="1" applyFill="1" applyBorder="1" applyAlignment="1">
      <alignment horizontal="center" vertical="center"/>
    </xf>
    <xf numFmtId="0" fontId="34" fillId="16" borderId="14" xfId="0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78" fillId="0" borderId="0" xfId="0" applyFont="1" applyBorder="1" applyAlignment="1">
      <alignment horizontal="center" vertical="center"/>
    </xf>
    <xf numFmtId="0" fontId="7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3" fillId="0" borderId="0" xfId="0" applyFont="1" applyAlignment="1">
      <alignment horizontal="center"/>
    </xf>
    <xf numFmtId="0" fontId="28" fillId="9" borderId="1" xfId="0" applyFont="1" applyFill="1" applyBorder="1" applyAlignment="1">
      <alignment horizontal="center" vertical="center"/>
    </xf>
    <xf numFmtId="0" fontId="28" fillId="9" borderId="1" xfId="0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/>
    </xf>
    <xf numFmtId="0" fontId="7" fillId="13" borderId="15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/>
    </xf>
    <xf numFmtId="164" fontId="64" fillId="3" borderId="2" xfId="0" applyNumberFormat="1" applyFont="1" applyFill="1" applyBorder="1" applyAlignment="1">
      <alignment horizontal="center" vertical="center"/>
    </xf>
    <xf numFmtId="0" fontId="6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textRotation="90"/>
    </xf>
    <xf numFmtId="0" fontId="65" fillId="4" borderId="2" xfId="0" applyFont="1" applyFill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 wrapText="1"/>
    </xf>
    <xf numFmtId="0" fontId="67" fillId="14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/>
    </xf>
    <xf numFmtId="0" fontId="67" fillId="14" borderId="13" xfId="0" applyFont="1" applyFill="1" applyBorder="1" applyAlignment="1">
      <alignment horizontal="center" vertical="center"/>
    </xf>
    <xf numFmtId="0" fontId="67" fillId="14" borderId="14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45" fillId="35" borderId="1" xfId="0" applyFont="1" applyFill="1" applyBorder="1" applyAlignment="1">
      <alignment horizontal="center" vertical="center" wrapText="1"/>
    </xf>
    <xf numFmtId="0" fontId="52" fillId="0" borderId="17" xfId="0" applyFont="1" applyBorder="1" applyAlignment="1">
      <alignment horizontal="center"/>
    </xf>
    <xf numFmtId="0" fontId="45" fillId="0" borderId="17" xfId="0" applyFont="1" applyBorder="1" applyAlignment="1">
      <alignment horizontal="center"/>
    </xf>
    <xf numFmtId="0" fontId="45" fillId="35" borderId="1" xfId="0" applyFont="1" applyFill="1" applyBorder="1" applyAlignment="1">
      <alignment horizontal="center" vertical="top" wrapText="1"/>
    </xf>
    <xf numFmtId="0" fontId="47" fillId="16" borderId="1" xfId="0" applyFont="1" applyFill="1" applyBorder="1" applyAlignment="1">
      <alignment horizontal="center"/>
    </xf>
    <xf numFmtId="0" fontId="45" fillId="10" borderId="1" xfId="0" applyFont="1" applyFill="1" applyBorder="1" applyAlignment="1">
      <alignment horizontal="center" vertical="top" wrapText="1"/>
    </xf>
    <xf numFmtId="0" fontId="45" fillId="9" borderId="1" xfId="0" applyFont="1" applyFill="1" applyBorder="1" applyAlignment="1">
      <alignment horizontal="center" vertical="top" wrapText="1"/>
    </xf>
    <xf numFmtId="0" fontId="45" fillId="4" borderId="1" xfId="0" applyFont="1" applyFill="1" applyBorder="1" applyAlignment="1">
      <alignment horizontal="center" vertical="top" wrapText="1"/>
    </xf>
    <xf numFmtId="0" fontId="45" fillId="16" borderId="1" xfId="0" applyFont="1" applyFill="1" applyBorder="1" applyAlignment="1">
      <alignment horizontal="center" vertical="top" wrapText="1"/>
    </xf>
    <xf numFmtId="0" fontId="51" fillId="0" borderId="1" xfId="0" applyFont="1" applyBorder="1" applyAlignment="1">
      <alignment horizontal="center"/>
    </xf>
    <xf numFmtId="0" fontId="47" fillId="10" borderId="1" xfId="0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/>
    </xf>
    <xf numFmtId="0" fontId="47" fillId="4" borderId="1" xfId="0" applyFont="1" applyFill="1" applyBorder="1" applyAlignment="1">
      <alignment horizontal="center"/>
    </xf>
    <xf numFmtId="0" fontId="6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8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</xdr:row>
      <xdr:rowOff>133350</xdr:rowOff>
    </xdr:from>
    <xdr:to>
      <xdr:col>9</xdr:col>
      <xdr:colOff>657225</xdr:colOff>
      <xdr:row>6</xdr:row>
      <xdr:rowOff>304800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23850"/>
          <a:ext cx="10134600" cy="12096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6</xdr:col>
      <xdr:colOff>1581150</xdr:colOff>
      <xdr:row>2</xdr:row>
      <xdr:rowOff>685800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9877425" cy="91440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85725</xdr:rowOff>
    </xdr:from>
    <xdr:to>
      <xdr:col>16</xdr:col>
      <xdr:colOff>847724</xdr:colOff>
      <xdr:row>4</xdr:row>
      <xdr:rowOff>276225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76225"/>
          <a:ext cx="13211174" cy="76200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171450</xdr:rowOff>
    </xdr:from>
    <xdr:to>
      <xdr:col>8</xdr:col>
      <xdr:colOff>1571625</xdr:colOff>
      <xdr:row>3</xdr:row>
      <xdr:rowOff>723900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1450"/>
          <a:ext cx="11458575" cy="11239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240507</xdr:colOff>
      <xdr:row>1</xdr:row>
      <xdr:rowOff>161924</xdr:rowOff>
    </xdr:from>
    <xdr:to>
      <xdr:col>48</xdr:col>
      <xdr:colOff>254793</xdr:colOff>
      <xdr:row>5</xdr:row>
      <xdr:rowOff>952499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352424"/>
          <a:ext cx="15168561" cy="15525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273050</xdr:colOff>
      <xdr:row>1</xdr:row>
      <xdr:rowOff>19050</xdr:rowOff>
    </xdr:from>
    <xdr:to>
      <xdr:col>28</xdr:col>
      <xdr:colOff>469900</xdr:colOff>
      <xdr:row>5</xdr:row>
      <xdr:rowOff>403224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8150" y="209550"/>
          <a:ext cx="12541250" cy="1146174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180975</xdr:rowOff>
    </xdr:from>
    <xdr:to>
      <xdr:col>11</xdr:col>
      <xdr:colOff>1190625</xdr:colOff>
      <xdr:row>6</xdr:row>
      <xdr:rowOff>161925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80975"/>
          <a:ext cx="13249275" cy="11239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9525</xdr:rowOff>
    </xdr:from>
    <xdr:to>
      <xdr:col>8</xdr:col>
      <xdr:colOff>495300</xdr:colOff>
      <xdr:row>3</xdr:row>
      <xdr:rowOff>419100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00025"/>
          <a:ext cx="11258550" cy="7905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1</xdr:row>
      <xdr:rowOff>152400</xdr:rowOff>
    </xdr:from>
    <xdr:to>
      <xdr:col>7</xdr:col>
      <xdr:colOff>1600200</xdr:colOff>
      <xdr:row>4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352425"/>
          <a:ext cx="8305800" cy="9144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3</xdr:row>
      <xdr:rowOff>66674</xdr:rowOff>
    </xdr:from>
    <xdr:to>
      <xdr:col>8</xdr:col>
      <xdr:colOff>0</xdr:colOff>
      <xdr:row>6</xdr:row>
      <xdr:rowOff>895349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38174"/>
          <a:ext cx="11020425" cy="14001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415132</xdr:colOff>
      <xdr:row>1</xdr:row>
      <xdr:rowOff>79376</xdr:rowOff>
    </xdr:from>
    <xdr:to>
      <xdr:col>44</xdr:col>
      <xdr:colOff>111918</xdr:colOff>
      <xdr:row>4</xdr:row>
      <xdr:rowOff>1698626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5132" y="269876"/>
          <a:ext cx="22334536" cy="21907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0</xdr:row>
      <xdr:rowOff>381000</xdr:rowOff>
    </xdr:from>
    <xdr:to>
      <xdr:col>8</xdr:col>
      <xdr:colOff>904875</xdr:colOff>
      <xdr:row>5</xdr:row>
      <xdr:rowOff>57150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1" y="381000"/>
          <a:ext cx="12553949" cy="91440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114300</xdr:colOff>
      <xdr:row>0</xdr:row>
      <xdr:rowOff>142875</xdr:rowOff>
    </xdr:from>
    <xdr:to>
      <xdr:col>29</xdr:col>
      <xdr:colOff>419100</xdr:colOff>
      <xdr:row>3</xdr:row>
      <xdr:rowOff>171451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4650" y="142875"/>
          <a:ext cx="7639050" cy="76200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opLeftCell="A7" workbookViewId="0">
      <selection activeCell="E19" sqref="E19:G19"/>
    </sheetView>
  </sheetViews>
  <sheetFormatPr defaultRowHeight="15" x14ac:dyDescent="0.25"/>
  <cols>
    <col min="1" max="1" width="4.7109375" customWidth="1"/>
    <col min="2" max="2" width="33" customWidth="1"/>
    <col min="3" max="3" width="7.7109375" customWidth="1"/>
    <col min="4" max="4" width="7.28515625" customWidth="1"/>
    <col min="5" max="5" width="17.7109375" customWidth="1"/>
    <col min="6" max="6" width="18.42578125" customWidth="1"/>
    <col min="7" max="7" width="14.7109375" customWidth="1"/>
    <col min="8" max="8" width="36.42578125" customWidth="1"/>
    <col min="9" max="10" width="13.7109375" customWidth="1"/>
  </cols>
  <sheetData>
    <row r="1" spans="1:10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</row>
    <row r="3" spans="1:10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4" spans="1:10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</row>
    <row r="5" spans="1:10" x14ac:dyDescent="0.25">
      <c r="A5" s="117"/>
      <c r="B5" s="117"/>
      <c r="C5" s="117"/>
      <c r="D5" s="117"/>
      <c r="E5" s="117"/>
      <c r="F5" s="117"/>
      <c r="G5" s="117"/>
      <c r="H5" s="117"/>
      <c r="I5" s="117"/>
      <c r="J5" s="117"/>
    </row>
    <row r="6" spans="1:10" ht="21.75" customHeight="1" x14ac:dyDescent="0.25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10" ht="58.5" customHeight="1" x14ac:dyDescent="0.3">
      <c r="A7" s="277" t="s">
        <v>530</v>
      </c>
      <c r="B7" s="278"/>
      <c r="C7" s="278"/>
      <c r="D7" s="278"/>
      <c r="E7" s="278"/>
      <c r="F7" s="278"/>
      <c r="G7" s="278"/>
      <c r="H7" s="278"/>
      <c r="I7" s="278"/>
      <c r="J7" s="278"/>
    </row>
    <row r="8" spans="1:10" ht="18" customHeigh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</row>
    <row r="9" spans="1:10" ht="15.75" x14ac:dyDescent="0.25">
      <c r="A9" s="279" t="s">
        <v>0</v>
      </c>
      <c r="B9" s="279" t="s">
        <v>1</v>
      </c>
      <c r="C9" s="280" t="s">
        <v>2</v>
      </c>
      <c r="D9" s="280"/>
      <c r="E9" s="281" t="s">
        <v>3</v>
      </c>
      <c r="F9" s="281" t="s">
        <v>4</v>
      </c>
      <c r="G9" s="281" t="s">
        <v>5</v>
      </c>
      <c r="H9" s="281" t="s">
        <v>6</v>
      </c>
      <c r="I9" s="281" t="s">
        <v>7</v>
      </c>
      <c r="J9" s="279" t="s">
        <v>8</v>
      </c>
    </row>
    <row r="10" spans="1:10" ht="15.75" x14ac:dyDescent="0.25">
      <c r="A10" s="279"/>
      <c r="B10" s="279"/>
      <c r="C10" s="118" t="s">
        <v>9</v>
      </c>
      <c r="D10" s="118" t="s">
        <v>10</v>
      </c>
      <c r="E10" s="281"/>
      <c r="F10" s="281"/>
      <c r="G10" s="281"/>
      <c r="H10" s="282"/>
      <c r="I10" s="282"/>
      <c r="J10" s="279"/>
    </row>
    <row r="11" spans="1:10" ht="30" customHeight="1" x14ac:dyDescent="0.25">
      <c r="A11" s="92">
        <v>1</v>
      </c>
      <c r="B11" s="167" t="s">
        <v>229</v>
      </c>
      <c r="C11" s="168" t="s">
        <v>9</v>
      </c>
      <c r="D11" s="168"/>
      <c r="E11" s="237">
        <v>27926</v>
      </c>
      <c r="F11" s="237">
        <v>46030</v>
      </c>
      <c r="G11" s="240" t="s">
        <v>11</v>
      </c>
      <c r="H11" s="245" t="s">
        <v>12</v>
      </c>
      <c r="I11" s="245" t="s">
        <v>12</v>
      </c>
      <c r="J11" s="242"/>
    </row>
    <row r="12" spans="1:10" ht="20.25" customHeight="1" x14ac:dyDescent="0.3">
      <c r="A12" s="92">
        <v>2</v>
      </c>
      <c r="B12" s="167" t="s">
        <v>230</v>
      </c>
      <c r="C12" s="172"/>
      <c r="D12" s="172" t="s">
        <v>10</v>
      </c>
      <c r="E12" s="238">
        <v>27162</v>
      </c>
      <c r="F12" s="239">
        <v>46050</v>
      </c>
      <c r="G12" s="241" t="s">
        <v>11</v>
      </c>
      <c r="H12" s="245" t="s">
        <v>12</v>
      </c>
      <c r="I12" s="245" t="s">
        <v>12</v>
      </c>
      <c r="J12" s="243"/>
    </row>
    <row r="13" spans="1:10" x14ac:dyDescent="0.25">
      <c r="A13" s="169"/>
      <c r="B13" s="169"/>
      <c r="C13" s="169"/>
      <c r="D13" s="169"/>
      <c r="E13" s="170"/>
      <c r="F13" s="170"/>
      <c r="G13" s="169"/>
      <c r="H13" s="244"/>
      <c r="I13" s="244"/>
      <c r="J13" s="169"/>
    </row>
    <row r="14" spans="1:10" x14ac:dyDescent="0.25">
      <c r="A14" s="119"/>
      <c r="B14" s="119"/>
      <c r="C14" s="119"/>
      <c r="D14" s="119"/>
      <c r="E14" s="119"/>
      <c r="F14" s="119"/>
      <c r="G14" s="119"/>
      <c r="H14" s="119"/>
      <c r="I14" s="119"/>
      <c r="J14" s="119"/>
    </row>
    <row r="15" spans="1:10" x14ac:dyDescent="0.25">
      <c r="A15" s="119"/>
      <c r="B15" s="119"/>
      <c r="C15" s="119"/>
      <c r="D15" s="119"/>
      <c r="E15" s="119"/>
      <c r="F15" s="119"/>
      <c r="G15" s="119"/>
      <c r="H15" s="119"/>
      <c r="I15" s="119"/>
      <c r="J15" s="119"/>
    </row>
    <row r="16" spans="1:10" x14ac:dyDescent="0.25">
      <c r="A16" s="119"/>
      <c r="B16" s="119"/>
      <c r="C16" s="119"/>
      <c r="D16" s="119"/>
      <c r="E16" s="119"/>
      <c r="F16" s="119"/>
      <c r="G16" s="119"/>
      <c r="H16" s="119"/>
      <c r="I16" s="119"/>
      <c r="J16" s="119"/>
    </row>
    <row r="19" spans="2:9" ht="25.5" x14ac:dyDescent="0.35">
      <c r="E19" s="283" t="s">
        <v>558</v>
      </c>
      <c r="F19" s="283"/>
      <c r="G19" s="283"/>
    </row>
    <row r="22" spans="2:9" ht="27" x14ac:dyDescent="0.35">
      <c r="B22" s="284" t="s">
        <v>74</v>
      </c>
      <c r="C22" s="284"/>
      <c r="D22" s="284"/>
      <c r="E22" s="236"/>
      <c r="F22" s="236"/>
      <c r="G22" s="236"/>
      <c r="H22" s="284" t="s">
        <v>69</v>
      </c>
      <c r="I22" s="284"/>
    </row>
    <row r="23" spans="2:9" ht="27" x14ac:dyDescent="0.35">
      <c r="B23" s="236"/>
      <c r="C23" s="236"/>
      <c r="D23" s="236"/>
      <c r="E23" s="236"/>
      <c r="F23" s="236"/>
      <c r="G23" s="236"/>
      <c r="H23" s="236"/>
      <c r="I23" s="236"/>
    </row>
    <row r="24" spans="2:9" ht="27" x14ac:dyDescent="0.35">
      <c r="B24" s="236"/>
      <c r="C24" s="236"/>
      <c r="D24" s="236"/>
      <c r="E24" s="236"/>
      <c r="F24" s="236"/>
      <c r="G24" s="236"/>
      <c r="H24" s="236"/>
      <c r="I24" s="236"/>
    </row>
    <row r="25" spans="2:9" ht="27" x14ac:dyDescent="0.35">
      <c r="B25" s="284" t="s">
        <v>523</v>
      </c>
      <c r="C25" s="284"/>
      <c r="D25" s="284"/>
      <c r="E25" s="236"/>
      <c r="F25" s="236"/>
      <c r="G25" s="236"/>
      <c r="H25" s="284" t="s">
        <v>540</v>
      </c>
      <c r="I25" s="284"/>
    </row>
    <row r="26" spans="2:9" ht="27" x14ac:dyDescent="0.35">
      <c r="B26" s="285" t="s">
        <v>512</v>
      </c>
      <c r="C26" s="285"/>
      <c r="D26" s="285"/>
      <c r="E26" s="259"/>
      <c r="F26" s="259"/>
      <c r="G26" s="259"/>
      <c r="H26" s="285" t="s">
        <v>76</v>
      </c>
      <c r="I26" s="285"/>
    </row>
  </sheetData>
  <mergeCells count="17">
    <mergeCell ref="E19:G19"/>
    <mergeCell ref="B22:D22"/>
    <mergeCell ref="B25:D25"/>
    <mergeCell ref="B26:D26"/>
    <mergeCell ref="H22:I22"/>
    <mergeCell ref="H25:I25"/>
    <mergeCell ref="H26:I26"/>
    <mergeCell ref="A7:J7"/>
    <mergeCell ref="A9:A10"/>
    <mergeCell ref="B9:B10"/>
    <mergeCell ref="C9:D9"/>
    <mergeCell ref="E9:E10"/>
    <mergeCell ref="F9:F10"/>
    <mergeCell ref="H9:H10"/>
    <mergeCell ref="I9:I10"/>
    <mergeCell ref="G9:G10"/>
    <mergeCell ref="J9:J10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50"/>
  <sheetViews>
    <sheetView topLeftCell="C28" workbookViewId="0">
      <selection activeCell="C43" sqref="C43:E43"/>
    </sheetView>
  </sheetViews>
  <sheetFormatPr defaultRowHeight="15" x14ac:dyDescent="0.25"/>
  <cols>
    <col min="2" max="2" width="41.7109375" customWidth="1"/>
    <col min="3" max="3" width="18.28515625" customWidth="1"/>
    <col min="4" max="4" width="20.7109375" customWidth="1"/>
    <col min="5" max="5" width="18.5703125" customWidth="1"/>
    <col min="6" max="6" width="19" customWidth="1"/>
    <col min="7" max="7" width="28.28515625" customWidth="1"/>
  </cols>
  <sheetData>
    <row r="3" spans="1:7" ht="64.5" customHeight="1" x14ac:dyDescent="0.25"/>
    <row r="4" spans="1:7" ht="21" x14ac:dyDescent="0.35">
      <c r="B4" s="331" t="s">
        <v>282</v>
      </c>
      <c r="C4" s="331"/>
      <c r="D4" s="331"/>
      <c r="E4" s="331"/>
      <c r="F4" s="331"/>
    </row>
    <row r="6" spans="1:7" x14ac:dyDescent="0.25">
      <c r="A6" s="337" t="s">
        <v>84</v>
      </c>
      <c r="B6" s="337" t="s">
        <v>85</v>
      </c>
      <c r="C6" s="337" t="s">
        <v>86</v>
      </c>
      <c r="D6" s="337" t="s">
        <v>16</v>
      </c>
      <c r="E6" s="338" t="s">
        <v>2</v>
      </c>
      <c r="F6" s="338"/>
      <c r="G6" s="337" t="s">
        <v>3</v>
      </c>
    </row>
    <row r="7" spans="1:7" x14ac:dyDescent="0.25">
      <c r="A7" s="337"/>
      <c r="B7" s="337"/>
      <c r="C7" s="337"/>
      <c r="D7" s="337"/>
      <c r="E7" s="91" t="s">
        <v>88</v>
      </c>
      <c r="F7" s="91" t="s">
        <v>89</v>
      </c>
      <c r="G7" s="337"/>
    </row>
    <row r="8" spans="1:7" ht="15.75" x14ac:dyDescent="0.25">
      <c r="A8" s="92">
        <v>1</v>
      </c>
      <c r="B8" s="93" t="s">
        <v>270</v>
      </c>
      <c r="C8" s="94" t="s">
        <v>91</v>
      </c>
      <c r="D8" s="95" t="s">
        <v>73</v>
      </c>
      <c r="E8" s="96" t="s">
        <v>88</v>
      </c>
      <c r="F8" s="96"/>
      <c r="G8" s="97">
        <v>21916</v>
      </c>
    </row>
    <row r="9" spans="1:7" ht="15.75" x14ac:dyDescent="0.25">
      <c r="A9" s="92">
        <v>2</v>
      </c>
      <c r="B9" s="93" t="s">
        <v>271</v>
      </c>
      <c r="C9" s="94" t="s">
        <v>91</v>
      </c>
      <c r="D9" s="95" t="s">
        <v>73</v>
      </c>
      <c r="E9" s="96" t="s">
        <v>88</v>
      </c>
      <c r="F9" s="96"/>
      <c r="G9" s="97">
        <v>26456</v>
      </c>
    </row>
    <row r="10" spans="1:7" ht="15.75" x14ac:dyDescent="0.25">
      <c r="A10" s="92">
        <v>3</v>
      </c>
      <c r="B10" s="93" t="s">
        <v>272</v>
      </c>
      <c r="C10" s="94" t="s">
        <v>91</v>
      </c>
      <c r="D10" s="95" t="s">
        <v>73</v>
      </c>
      <c r="E10" s="96" t="s">
        <v>88</v>
      </c>
      <c r="F10" s="96"/>
      <c r="G10" s="97">
        <v>25509</v>
      </c>
    </row>
    <row r="11" spans="1:7" ht="15.75" x14ac:dyDescent="0.25">
      <c r="A11" s="92">
        <v>4</v>
      </c>
      <c r="B11" s="93" t="s">
        <v>273</v>
      </c>
      <c r="C11" s="94" t="s">
        <v>91</v>
      </c>
      <c r="D11" s="95" t="s">
        <v>73</v>
      </c>
      <c r="E11" s="96"/>
      <c r="F11" s="96" t="s">
        <v>89</v>
      </c>
      <c r="G11" s="97">
        <v>24806</v>
      </c>
    </row>
    <row r="12" spans="1:7" ht="15.75" x14ac:dyDescent="0.25">
      <c r="A12" s="92">
        <v>5</v>
      </c>
      <c r="B12" s="93" t="s">
        <v>274</v>
      </c>
      <c r="C12" s="94" t="s">
        <v>91</v>
      </c>
      <c r="D12" s="95" t="s">
        <v>73</v>
      </c>
      <c r="E12" s="96" t="s">
        <v>88</v>
      </c>
      <c r="F12" s="96"/>
      <c r="G12" s="97">
        <v>20326</v>
      </c>
    </row>
    <row r="13" spans="1:7" ht="15.75" x14ac:dyDescent="0.25">
      <c r="A13" s="92">
        <v>6</v>
      </c>
      <c r="B13" s="93" t="s">
        <v>275</v>
      </c>
      <c r="C13" s="94" t="s">
        <v>91</v>
      </c>
      <c r="D13" s="95" t="s">
        <v>73</v>
      </c>
      <c r="E13" s="96" t="s">
        <v>88</v>
      </c>
      <c r="F13" s="96"/>
      <c r="G13" s="97">
        <v>22151</v>
      </c>
    </row>
    <row r="14" spans="1:7" ht="15.75" x14ac:dyDescent="0.25">
      <c r="A14" s="92">
        <v>7</v>
      </c>
      <c r="B14" s="93" t="s">
        <v>276</v>
      </c>
      <c r="C14" s="94" t="s">
        <v>91</v>
      </c>
      <c r="D14" s="95" t="s">
        <v>73</v>
      </c>
      <c r="E14" s="96" t="s">
        <v>88</v>
      </c>
      <c r="F14" s="96"/>
      <c r="G14" s="97">
        <v>18355</v>
      </c>
    </row>
    <row r="15" spans="1:7" ht="15.75" x14ac:dyDescent="0.25">
      <c r="A15" s="92">
        <v>8</v>
      </c>
      <c r="B15" s="93" t="s">
        <v>281</v>
      </c>
      <c r="C15" s="94" t="s">
        <v>91</v>
      </c>
      <c r="D15" s="95" t="s">
        <v>73</v>
      </c>
      <c r="E15" s="96"/>
      <c r="F15" s="96" t="s">
        <v>89</v>
      </c>
      <c r="G15" s="97">
        <v>28491</v>
      </c>
    </row>
    <row r="16" spans="1:7" ht="15.75" x14ac:dyDescent="0.25">
      <c r="A16" s="92">
        <v>9</v>
      </c>
      <c r="B16" s="93" t="s">
        <v>280</v>
      </c>
      <c r="C16" s="94" t="s">
        <v>91</v>
      </c>
      <c r="D16" s="95" t="s">
        <v>137</v>
      </c>
      <c r="E16" s="96" t="s">
        <v>88</v>
      </c>
      <c r="F16" s="96"/>
      <c r="G16" s="97">
        <v>26299</v>
      </c>
    </row>
    <row r="17" spans="1:7" ht="15.75" x14ac:dyDescent="0.25">
      <c r="A17" s="92">
        <v>10</v>
      </c>
      <c r="B17" s="93" t="s">
        <v>277</v>
      </c>
      <c r="C17" s="94" t="s">
        <v>91</v>
      </c>
      <c r="D17" s="95" t="s">
        <v>137</v>
      </c>
      <c r="E17" s="96" t="s">
        <v>88</v>
      </c>
      <c r="F17" s="96"/>
      <c r="G17" s="97">
        <v>20792</v>
      </c>
    </row>
    <row r="18" spans="1:7" ht="15.75" x14ac:dyDescent="0.25">
      <c r="A18" s="92">
        <v>11</v>
      </c>
      <c r="B18" s="93" t="s">
        <v>278</v>
      </c>
      <c r="C18" s="94" t="s">
        <v>91</v>
      </c>
      <c r="D18" s="95" t="s">
        <v>63</v>
      </c>
      <c r="E18" s="96" t="s">
        <v>88</v>
      </c>
      <c r="F18" s="96"/>
      <c r="G18" s="97">
        <v>20821</v>
      </c>
    </row>
    <row r="19" spans="1:7" ht="15.75" x14ac:dyDescent="0.25">
      <c r="A19" s="92">
        <v>12</v>
      </c>
      <c r="B19" s="93" t="s">
        <v>279</v>
      </c>
      <c r="C19" s="94" t="s">
        <v>91</v>
      </c>
      <c r="D19" s="95" t="s">
        <v>63</v>
      </c>
      <c r="E19" s="96" t="s">
        <v>88</v>
      </c>
      <c r="F19" s="96"/>
      <c r="G19" s="97">
        <v>24108</v>
      </c>
    </row>
    <row r="24" spans="1:7" ht="21" x14ac:dyDescent="0.35">
      <c r="B24" s="331" t="s">
        <v>295</v>
      </c>
      <c r="C24" s="335"/>
      <c r="D24" s="335"/>
      <c r="E24" s="335"/>
      <c r="F24" s="335"/>
    </row>
    <row r="26" spans="1:7" x14ac:dyDescent="0.25">
      <c r="A26" s="337" t="s">
        <v>84</v>
      </c>
      <c r="B26" s="337" t="s">
        <v>85</v>
      </c>
      <c r="C26" s="337" t="s">
        <v>86</v>
      </c>
      <c r="D26" s="337" t="s">
        <v>16</v>
      </c>
      <c r="E26" s="338" t="s">
        <v>2</v>
      </c>
      <c r="F26" s="338"/>
      <c r="G26" s="337" t="s">
        <v>3</v>
      </c>
    </row>
    <row r="27" spans="1:7" x14ac:dyDescent="0.25">
      <c r="A27" s="337"/>
      <c r="B27" s="337"/>
      <c r="C27" s="337"/>
      <c r="D27" s="337"/>
      <c r="E27" s="91" t="s">
        <v>88</v>
      </c>
      <c r="F27" s="91" t="s">
        <v>89</v>
      </c>
      <c r="G27" s="337"/>
    </row>
    <row r="28" spans="1:7" ht="15.75" x14ac:dyDescent="0.25">
      <c r="A28" s="92">
        <v>1</v>
      </c>
      <c r="B28" s="93" t="s">
        <v>283</v>
      </c>
      <c r="C28" s="94" t="s">
        <v>91</v>
      </c>
      <c r="D28" s="95" t="s">
        <v>73</v>
      </c>
      <c r="E28" s="96" t="s">
        <v>88</v>
      </c>
      <c r="F28" s="96"/>
      <c r="G28" s="97">
        <v>22172</v>
      </c>
    </row>
    <row r="29" spans="1:7" ht="15.75" x14ac:dyDescent="0.25">
      <c r="A29" s="92">
        <v>2</v>
      </c>
      <c r="B29" s="93" t="s">
        <v>284</v>
      </c>
      <c r="C29" s="94" t="s">
        <v>91</v>
      </c>
      <c r="D29" s="95" t="s">
        <v>73</v>
      </c>
      <c r="E29" s="96"/>
      <c r="F29" s="96" t="s">
        <v>89</v>
      </c>
      <c r="G29" s="97">
        <v>28899</v>
      </c>
    </row>
    <row r="30" spans="1:7" ht="15.75" x14ac:dyDescent="0.25">
      <c r="A30" s="92">
        <v>3</v>
      </c>
      <c r="B30" s="93" t="s">
        <v>285</v>
      </c>
      <c r="C30" s="94" t="s">
        <v>91</v>
      </c>
      <c r="D30" s="95" t="s">
        <v>73</v>
      </c>
      <c r="E30" s="96"/>
      <c r="F30" s="96" t="s">
        <v>89</v>
      </c>
      <c r="G30" s="97">
        <v>33725</v>
      </c>
    </row>
    <row r="31" spans="1:7" ht="15.75" x14ac:dyDescent="0.25">
      <c r="A31" s="92">
        <v>4</v>
      </c>
      <c r="B31" s="93" t="s">
        <v>286</v>
      </c>
      <c r="C31" s="94" t="s">
        <v>91</v>
      </c>
      <c r="D31" s="95" t="s">
        <v>73</v>
      </c>
      <c r="E31" s="96" t="s">
        <v>88</v>
      </c>
      <c r="F31" s="96"/>
      <c r="G31" s="97">
        <v>26210</v>
      </c>
    </row>
    <row r="32" spans="1:7" ht="15.75" x14ac:dyDescent="0.25">
      <c r="A32" s="92">
        <v>5</v>
      </c>
      <c r="B32" s="93" t="s">
        <v>287</v>
      </c>
      <c r="C32" s="94" t="s">
        <v>91</v>
      </c>
      <c r="D32" s="95" t="s">
        <v>73</v>
      </c>
      <c r="E32" s="96"/>
      <c r="F32" s="96" t="s">
        <v>89</v>
      </c>
      <c r="G32" s="97">
        <v>16803</v>
      </c>
    </row>
    <row r="33" spans="1:7" ht="15.75" x14ac:dyDescent="0.25">
      <c r="A33" s="92">
        <v>6</v>
      </c>
      <c r="B33" s="93" t="s">
        <v>288</v>
      </c>
      <c r="C33" s="94" t="s">
        <v>91</v>
      </c>
      <c r="D33" s="95" t="s">
        <v>73</v>
      </c>
      <c r="E33" s="96" t="s">
        <v>88</v>
      </c>
      <c r="F33" s="96"/>
      <c r="G33" s="97">
        <v>18877</v>
      </c>
    </row>
    <row r="34" spans="1:7" ht="15.75" x14ac:dyDescent="0.25">
      <c r="A34" s="92">
        <v>7</v>
      </c>
      <c r="B34" s="93" t="s">
        <v>289</v>
      </c>
      <c r="C34" s="94" t="s">
        <v>91</v>
      </c>
      <c r="D34" s="95" t="s">
        <v>73</v>
      </c>
      <c r="E34" s="96" t="s">
        <v>88</v>
      </c>
      <c r="F34" s="96"/>
      <c r="G34" s="97">
        <v>17533</v>
      </c>
    </row>
    <row r="35" spans="1:7" ht="15.75" x14ac:dyDescent="0.25">
      <c r="A35" s="92">
        <v>8</v>
      </c>
      <c r="B35" s="93" t="s">
        <v>245</v>
      </c>
      <c r="C35" s="94" t="s">
        <v>91</v>
      </c>
      <c r="D35" s="95" t="s">
        <v>73</v>
      </c>
      <c r="E35" s="96"/>
      <c r="F35" s="96" t="s">
        <v>89</v>
      </c>
      <c r="G35" s="97">
        <v>16803</v>
      </c>
    </row>
    <row r="36" spans="1:7" ht="15.75" x14ac:dyDescent="0.25">
      <c r="A36" s="92">
        <v>9</v>
      </c>
      <c r="B36" s="93" t="s">
        <v>290</v>
      </c>
      <c r="C36" s="94" t="s">
        <v>91</v>
      </c>
      <c r="D36" s="95" t="s">
        <v>63</v>
      </c>
      <c r="E36" s="96" t="s">
        <v>88</v>
      </c>
      <c r="F36" s="96"/>
      <c r="G36" s="97">
        <v>17669</v>
      </c>
    </row>
    <row r="37" spans="1:7" ht="15.75" x14ac:dyDescent="0.25">
      <c r="A37" s="92">
        <v>10</v>
      </c>
      <c r="B37" s="93" t="s">
        <v>291</v>
      </c>
      <c r="C37" s="94" t="s">
        <v>91</v>
      </c>
      <c r="D37" s="95" t="s">
        <v>137</v>
      </c>
      <c r="E37" s="96" t="s">
        <v>88</v>
      </c>
      <c r="F37" s="96"/>
      <c r="G37" s="97">
        <v>24624</v>
      </c>
    </row>
    <row r="38" spans="1:7" ht="15.75" x14ac:dyDescent="0.25">
      <c r="A38" s="92">
        <v>11</v>
      </c>
      <c r="B38" s="93" t="s">
        <v>292</v>
      </c>
      <c r="C38" s="94" t="s">
        <v>91</v>
      </c>
      <c r="D38" s="95" t="s">
        <v>137</v>
      </c>
      <c r="E38" s="96"/>
      <c r="F38" s="96" t="s">
        <v>89</v>
      </c>
      <c r="G38" s="97">
        <v>26434</v>
      </c>
    </row>
    <row r="39" spans="1:7" ht="15.75" x14ac:dyDescent="0.25">
      <c r="A39" s="92">
        <v>12</v>
      </c>
      <c r="B39" s="93" t="s">
        <v>293</v>
      </c>
      <c r="C39" s="94" t="s">
        <v>91</v>
      </c>
      <c r="D39" s="95" t="s">
        <v>137</v>
      </c>
      <c r="E39" s="96"/>
      <c r="F39" s="96" t="s">
        <v>89</v>
      </c>
      <c r="G39" s="97">
        <v>25512</v>
      </c>
    </row>
    <row r="40" spans="1:7" ht="15.75" x14ac:dyDescent="0.25">
      <c r="A40" s="92">
        <v>13</v>
      </c>
      <c r="B40" s="93" t="s">
        <v>294</v>
      </c>
      <c r="C40" s="94" t="s">
        <v>91</v>
      </c>
      <c r="D40" s="95" t="s">
        <v>137</v>
      </c>
      <c r="E40" s="96" t="s">
        <v>88</v>
      </c>
      <c r="F40" s="96"/>
      <c r="G40" s="97">
        <v>28491</v>
      </c>
    </row>
    <row r="42" spans="1:7" ht="63" customHeight="1" x14ac:dyDescent="0.25"/>
    <row r="43" spans="1:7" ht="26.25" x14ac:dyDescent="0.4">
      <c r="C43" s="332" t="s">
        <v>558</v>
      </c>
      <c r="D43" s="332"/>
      <c r="E43" s="332"/>
    </row>
    <row r="45" spans="1:7" ht="55.5" customHeight="1" x14ac:dyDescent="0.25"/>
    <row r="46" spans="1:7" ht="28.5" x14ac:dyDescent="0.45">
      <c r="B46" s="374" t="s">
        <v>74</v>
      </c>
      <c r="C46" s="374"/>
      <c r="D46" s="206"/>
      <c r="E46" s="374" t="s">
        <v>69</v>
      </c>
      <c r="F46" s="374"/>
      <c r="G46" s="374"/>
    </row>
    <row r="47" spans="1:7" ht="28.5" x14ac:dyDescent="0.45">
      <c r="B47" s="206"/>
      <c r="C47" s="206"/>
      <c r="D47" s="206"/>
      <c r="E47" s="206"/>
      <c r="F47" s="206"/>
      <c r="G47" s="206"/>
    </row>
    <row r="48" spans="1:7" ht="77.25" customHeight="1" x14ac:dyDescent="0.45">
      <c r="B48" s="206"/>
      <c r="C48" s="206"/>
      <c r="D48" s="206"/>
      <c r="E48" s="206"/>
      <c r="F48" s="206"/>
      <c r="G48" s="206"/>
    </row>
    <row r="49" spans="2:7" ht="28.5" x14ac:dyDescent="0.45">
      <c r="B49" s="374" t="s">
        <v>515</v>
      </c>
      <c r="C49" s="374"/>
      <c r="D49" s="206"/>
      <c r="E49" s="374" t="s">
        <v>516</v>
      </c>
      <c r="F49" s="374"/>
      <c r="G49" s="374"/>
    </row>
    <row r="50" spans="2:7" ht="28.5" x14ac:dyDescent="0.45">
      <c r="B50" s="375" t="s">
        <v>512</v>
      </c>
      <c r="C50" s="375"/>
      <c r="D50" s="208"/>
      <c r="E50" s="375" t="s">
        <v>76</v>
      </c>
      <c r="F50" s="375"/>
      <c r="G50" s="375"/>
    </row>
  </sheetData>
  <mergeCells count="21">
    <mergeCell ref="C43:E43"/>
    <mergeCell ref="B46:C46"/>
    <mergeCell ref="B49:C49"/>
    <mergeCell ref="B50:C50"/>
    <mergeCell ref="E46:G46"/>
    <mergeCell ref="E49:G49"/>
    <mergeCell ref="E50:G50"/>
    <mergeCell ref="G26:G27"/>
    <mergeCell ref="B24:F24"/>
    <mergeCell ref="B4:F4"/>
    <mergeCell ref="A26:A27"/>
    <mergeCell ref="B26:B27"/>
    <mergeCell ref="C26:C27"/>
    <mergeCell ref="D26:D27"/>
    <mergeCell ref="E26:F26"/>
    <mergeCell ref="A6:A7"/>
    <mergeCell ref="B6:B7"/>
    <mergeCell ref="C6:C7"/>
    <mergeCell ref="D6:D7"/>
    <mergeCell ref="E6:F6"/>
    <mergeCell ref="G6:G7"/>
  </mergeCells>
  <pageMargins left="0.7" right="0.7" top="0.75" bottom="0.75" header="0.3" footer="0.3"/>
  <pageSetup paperSize="9" scale="56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76"/>
  <sheetViews>
    <sheetView topLeftCell="A55" workbookViewId="0">
      <selection activeCell="E69" sqref="E69:I69"/>
    </sheetView>
  </sheetViews>
  <sheetFormatPr defaultRowHeight="15" x14ac:dyDescent="0.25"/>
  <cols>
    <col min="1" max="1" width="7.85546875" customWidth="1"/>
    <col min="2" max="2" width="25.140625" customWidth="1"/>
    <col min="3" max="3" width="12" customWidth="1"/>
    <col min="4" max="4" width="13.7109375" customWidth="1"/>
    <col min="5" max="5" width="14.7109375" customWidth="1"/>
    <col min="6" max="6" width="13.28515625" customWidth="1"/>
    <col min="7" max="7" width="13.85546875" customWidth="1"/>
    <col min="8" max="8" width="14" customWidth="1"/>
    <col min="17" max="17" width="23.7109375" customWidth="1"/>
  </cols>
  <sheetData>
    <row r="5" spans="1:17" ht="31.5" customHeight="1" x14ac:dyDescent="0.25"/>
    <row r="6" spans="1:17" ht="23.25" x14ac:dyDescent="0.35">
      <c r="A6" s="377" t="s">
        <v>329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</row>
    <row r="7" spans="1:17" x14ac:dyDescent="0.25">
      <c r="A7" s="376" t="s">
        <v>296</v>
      </c>
      <c r="B7" s="376" t="s">
        <v>297</v>
      </c>
      <c r="C7" s="376" t="s">
        <v>298</v>
      </c>
      <c r="D7" s="376" t="s">
        <v>299</v>
      </c>
      <c r="E7" s="379" t="s">
        <v>300</v>
      </c>
      <c r="F7" s="379"/>
      <c r="G7" s="379"/>
      <c r="H7" s="379"/>
      <c r="I7" s="379" t="s">
        <v>301</v>
      </c>
      <c r="J7" s="379"/>
      <c r="K7" s="379"/>
      <c r="L7" s="379"/>
      <c r="M7" s="379"/>
      <c r="N7" s="379"/>
      <c r="O7" s="379"/>
      <c r="P7" s="379"/>
      <c r="Q7" s="379"/>
    </row>
    <row r="8" spans="1:17" x14ac:dyDescent="0.25">
      <c r="A8" s="376"/>
      <c r="B8" s="376"/>
      <c r="C8" s="376"/>
      <c r="D8" s="376"/>
      <c r="E8" s="376" t="s">
        <v>300</v>
      </c>
      <c r="F8" s="376" t="s">
        <v>302</v>
      </c>
      <c r="G8" s="376" t="s">
        <v>303</v>
      </c>
      <c r="H8" s="376" t="s">
        <v>304</v>
      </c>
      <c r="I8" s="381" t="s">
        <v>305</v>
      </c>
      <c r="J8" s="381"/>
      <c r="K8" s="382" t="s">
        <v>306</v>
      </c>
      <c r="L8" s="382"/>
      <c r="M8" s="383" t="s">
        <v>307</v>
      </c>
      <c r="N8" s="383"/>
      <c r="O8" s="384" t="s">
        <v>308</v>
      </c>
      <c r="P8" s="384"/>
      <c r="Q8" s="376" t="s">
        <v>309</v>
      </c>
    </row>
    <row r="9" spans="1:17" ht="21" x14ac:dyDescent="0.55000000000000004">
      <c r="A9" s="376"/>
      <c r="B9" s="376"/>
      <c r="C9" s="376"/>
      <c r="D9" s="376"/>
      <c r="E9" s="376"/>
      <c r="F9" s="376"/>
      <c r="G9" s="376"/>
      <c r="H9" s="376"/>
      <c r="I9" s="174" t="s">
        <v>310</v>
      </c>
      <c r="J9" s="174" t="s">
        <v>311</v>
      </c>
      <c r="K9" s="175" t="s">
        <v>310</v>
      </c>
      <c r="L9" s="175" t="s">
        <v>311</v>
      </c>
      <c r="M9" s="176" t="s">
        <v>310</v>
      </c>
      <c r="N9" s="176" t="s">
        <v>311</v>
      </c>
      <c r="O9" s="177" t="s">
        <v>310</v>
      </c>
      <c r="P9" s="177" t="s">
        <v>311</v>
      </c>
      <c r="Q9" s="376"/>
    </row>
    <row r="10" spans="1:17" ht="22.5" x14ac:dyDescent="0.6">
      <c r="A10" s="178">
        <v>1</v>
      </c>
      <c r="B10" s="196" t="s">
        <v>330</v>
      </c>
      <c r="C10" s="179"/>
      <c r="D10" s="180">
        <v>24626</v>
      </c>
      <c r="E10" s="181" t="s">
        <v>312</v>
      </c>
      <c r="F10" s="181" t="s">
        <v>11</v>
      </c>
      <c r="G10" s="182" t="s">
        <v>379</v>
      </c>
      <c r="H10" s="197" t="s">
        <v>380</v>
      </c>
      <c r="I10" s="183"/>
      <c r="J10" s="184"/>
      <c r="K10" s="185"/>
      <c r="L10" s="185"/>
      <c r="M10" s="186"/>
      <c r="N10" s="186"/>
      <c r="O10" s="187" t="s">
        <v>56</v>
      </c>
      <c r="P10" s="187"/>
      <c r="Q10" s="188" t="s">
        <v>313</v>
      </c>
    </row>
    <row r="11" spans="1:17" ht="22.5" x14ac:dyDescent="0.6">
      <c r="A11" s="178">
        <v>2</v>
      </c>
      <c r="B11" s="196" t="s">
        <v>126</v>
      </c>
      <c r="C11" s="179"/>
      <c r="D11" s="189">
        <v>27760</v>
      </c>
      <c r="E11" s="181" t="s">
        <v>312</v>
      </c>
      <c r="F11" s="181" t="s">
        <v>11</v>
      </c>
      <c r="G11" s="182" t="s">
        <v>379</v>
      </c>
      <c r="H11" s="197" t="s">
        <v>380</v>
      </c>
      <c r="I11" s="184"/>
      <c r="J11" s="184" t="s">
        <v>56</v>
      </c>
      <c r="K11" s="185"/>
      <c r="L11" s="185"/>
      <c r="M11" s="186"/>
      <c r="N11" s="186"/>
      <c r="O11" s="187"/>
      <c r="P11" s="187"/>
      <c r="Q11" s="188" t="s">
        <v>314</v>
      </c>
    </row>
    <row r="12" spans="1:17" ht="22.5" x14ac:dyDescent="0.6">
      <c r="A12" s="178">
        <v>3</v>
      </c>
      <c r="B12" s="196" t="s">
        <v>331</v>
      </c>
      <c r="C12" s="179">
        <v>272439</v>
      </c>
      <c r="D12" s="189">
        <v>29149</v>
      </c>
      <c r="E12" s="181" t="s">
        <v>312</v>
      </c>
      <c r="F12" s="181" t="s">
        <v>11</v>
      </c>
      <c r="G12" s="182" t="s">
        <v>379</v>
      </c>
      <c r="H12" s="197" t="s">
        <v>380</v>
      </c>
      <c r="I12" s="184"/>
      <c r="J12" s="184" t="s">
        <v>56</v>
      </c>
      <c r="K12" s="185"/>
      <c r="L12" s="185"/>
      <c r="M12" s="186"/>
      <c r="N12" s="186"/>
      <c r="O12" s="187"/>
      <c r="P12" s="190"/>
      <c r="Q12" s="188" t="s">
        <v>314</v>
      </c>
    </row>
    <row r="13" spans="1:17" ht="26.25" x14ac:dyDescent="0.6">
      <c r="A13" s="178">
        <v>4</v>
      </c>
      <c r="B13" s="196" t="s">
        <v>332</v>
      </c>
      <c r="C13" s="191"/>
      <c r="D13" s="189">
        <v>40865</v>
      </c>
      <c r="E13" s="181" t="s">
        <v>312</v>
      </c>
      <c r="F13" s="181" t="s">
        <v>11</v>
      </c>
      <c r="G13" s="182" t="s">
        <v>379</v>
      </c>
      <c r="H13" s="197" t="s">
        <v>380</v>
      </c>
      <c r="I13" s="184"/>
      <c r="J13" s="184"/>
      <c r="K13" s="185"/>
      <c r="L13" s="185"/>
      <c r="M13" s="186"/>
      <c r="N13" s="186" t="s">
        <v>56</v>
      </c>
      <c r="O13" s="187"/>
      <c r="P13" s="187"/>
      <c r="Q13" s="188" t="s">
        <v>315</v>
      </c>
    </row>
    <row r="14" spans="1:17" ht="22.5" x14ac:dyDescent="0.6">
      <c r="A14" s="178">
        <v>5</v>
      </c>
      <c r="B14" s="196" t="s">
        <v>333</v>
      </c>
      <c r="C14" s="179">
        <v>250818</v>
      </c>
      <c r="D14" s="189">
        <v>16227</v>
      </c>
      <c r="E14" s="181" t="s">
        <v>312</v>
      </c>
      <c r="F14" s="181" t="s">
        <v>11</v>
      </c>
      <c r="G14" s="182" t="s">
        <v>379</v>
      </c>
      <c r="H14" s="197" t="s">
        <v>380</v>
      </c>
      <c r="I14" s="184"/>
      <c r="J14" s="184"/>
      <c r="K14" s="185" t="s">
        <v>56</v>
      </c>
      <c r="L14" s="185"/>
      <c r="M14" s="186"/>
      <c r="N14" s="186"/>
      <c r="O14" s="187"/>
      <c r="P14" s="187"/>
      <c r="Q14" s="178" t="s">
        <v>316</v>
      </c>
    </row>
    <row r="15" spans="1:17" ht="22.5" x14ac:dyDescent="0.6">
      <c r="A15" s="178">
        <v>6</v>
      </c>
      <c r="B15" s="196" t="s">
        <v>193</v>
      </c>
      <c r="C15" s="179"/>
      <c r="D15" s="189">
        <v>27395</v>
      </c>
      <c r="E15" s="181" t="s">
        <v>312</v>
      </c>
      <c r="F15" s="181" t="s">
        <v>11</v>
      </c>
      <c r="G15" s="182" t="s">
        <v>379</v>
      </c>
      <c r="H15" s="197" t="s">
        <v>380</v>
      </c>
      <c r="I15" s="184"/>
      <c r="J15" s="184"/>
      <c r="K15" s="185"/>
      <c r="L15" s="185"/>
      <c r="M15" s="186"/>
      <c r="N15" s="186"/>
      <c r="O15" s="187"/>
      <c r="P15" s="187" t="s">
        <v>56</v>
      </c>
      <c r="Q15" s="188" t="s">
        <v>313</v>
      </c>
    </row>
    <row r="16" spans="1:17" ht="22.5" x14ac:dyDescent="0.6">
      <c r="A16" s="178">
        <v>7</v>
      </c>
      <c r="B16" s="196" t="s">
        <v>334</v>
      </c>
      <c r="C16" s="179"/>
      <c r="D16" s="189">
        <v>25934</v>
      </c>
      <c r="E16" s="181" t="s">
        <v>312</v>
      </c>
      <c r="F16" s="181" t="s">
        <v>11</v>
      </c>
      <c r="G16" s="182" t="s">
        <v>379</v>
      </c>
      <c r="H16" s="197" t="s">
        <v>380</v>
      </c>
      <c r="I16" s="184"/>
      <c r="J16" s="184"/>
      <c r="K16" s="185"/>
      <c r="L16" s="185"/>
      <c r="M16" s="186"/>
      <c r="N16" s="186" t="s">
        <v>56</v>
      </c>
      <c r="O16" s="187"/>
      <c r="P16" s="190"/>
      <c r="Q16" s="188" t="s">
        <v>315</v>
      </c>
    </row>
    <row r="17" spans="1:17" ht="22.5" x14ac:dyDescent="0.6">
      <c r="A17" s="178">
        <v>8</v>
      </c>
      <c r="B17" s="196" t="s">
        <v>335</v>
      </c>
      <c r="C17" s="179"/>
      <c r="D17" s="189">
        <v>40787</v>
      </c>
      <c r="E17" s="181" t="s">
        <v>312</v>
      </c>
      <c r="F17" s="181" t="s">
        <v>11</v>
      </c>
      <c r="G17" s="182" t="s">
        <v>379</v>
      </c>
      <c r="H17" s="197" t="s">
        <v>380</v>
      </c>
      <c r="I17" s="184"/>
      <c r="J17" s="184"/>
      <c r="K17" s="185"/>
      <c r="L17" s="185"/>
      <c r="M17" s="186"/>
      <c r="N17" s="186" t="s">
        <v>56</v>
      </c>
      <c r="O17" s="187"/>
      <c r="P17" s="190"/>
      <c r="Q17" s="178" t="s">
        <v>317</v>
      </c>
    </row>
    <row r="18" spans="1:17" ht="22.5" x14ac:dyDescent="0.6">
      <c r="A18" s="178">
        <v>9</v>
      </c>
      <c r="B18" s="196" t="s">
        <v>336</v>
      </c>
      <c r="C18" s="179"/>
      <c r="D18" s="189"/>
      <c r="E18" s="181" t="s">
        <v>312</v>
      </c>
      <c r="F18" s="181" t="s">
        <v>11</v>
      </c>
      <c r="G18" s="182" t="s">
        <v>379</v>
      </c>
      <c r="H18" s="197" t="s">
        <v>380</v>
      </c>
      <c r="I18" s="184" t="s">
        <v>56</v>
      </c>
      <c r="J18" s="184"/>
      <c r="K18" s="185"/>
      <c r="L18" s="185"/>
      <c r="M18" s="186"/>
      <c r="N18" s="186"/>
      <c r="O18" s="187"/>
      <c r="P18" s="190"/>
      <c r="Q18" s="188" t="s">
        <v>314</v>
      </c>
    </row>
    <row r="19" spans="1:17" ht="22.5" x14ac:dyDescent="0.6">
      <c r="A19" s="178">
        <v>10</v>
      </c>
      <c r="B19" s="196" t="s">
        <v>337</v>
      </c>
      <c r="C19" s="179"/>
      <c r="D19" s="189"/>
      <c r="E19" s="181" t="s">
        <v>312</v>
      </c>
      <c r="F19" s="181" t="s">
        <v>11</v>
      </c>
      <c r="G19" s="182" t="s">
        <v>379</v>
      </c>
      <c r="H19" s="197" t="s">
        <v>380</v>
      </c>
      <c r="I19" s="184"/>
      <c r="J19" s="184"/>
      <c r="K19" s="185"/>
      <c r="L19" s="185"/>
      <c r="M19" s="186"/>
      <c r="N19" s="186" t="s">
        <v>56</v>
      </c>
      <c r="O19" s="187"/>
      <c r="P19" s="190"/>
      <c r="Q19" s="178" t="s">
        <v>317</v>
      </c>
    </row>
    <row r="20" spans="1:17" ht="22.5" x14ac:dyDescent="0.6">
      <c r="A20" s="178">
        <v>11</v>
      </c>
      <c r="B20" s="196" t="s">
        <v>188</v>
      </c>
      <c r="C20" s="179">
        <v>250820</v>
      </c>
      <c r="D20" s="189">
        <v>18367</v>
      </c>
      <c r="E20" s="181" t="s">
        <v>312</v>
      </c>
      <c r="F20" s="181" t="s">
        <v>11</v>
      </c>
      <c r="G20" s="182" t="s">
        <v>379</v>
      </c>
      <c r="H20" s="197" t="s">
        <v>380</v>
      </c>
      <c r="I20" s="184" t="s">
        <v>56</v>
      </c>
      <c r="J20" s="184"/>
      <c r="K20" s="185"/>
      <c r="L20" s="185"/>
      <c r="M20" s="186"/>
      <c r="N20" s="186"/>
      <c r="O20" s="187"/>
      <c r="P20" s="190"/>
      <c r="Q20" s="188" t="s">
        <v>314</v>
      </c>
    </row>
    <row r="21" spans="1:17" ht="22.5" x14ac:dyDescent="0.6">
      <c r="A21" s="178">
        <v>12</v>
      </c>
      <c r="B21" s="196" t="s">
        <v>338</v>
      </c>
      <c r="C21" s="179"/>
      <c r="D21" s="189">
        <v>40365</v>
      </c>
      <c r="E21" s="181" t="s">
        <v>312</v>
      </c>
      <c r="F21" s="181" t="s">
        <v>11</v>
      </c>
      <c r="G21" s="182" t="s">
        <v>379</v>
      </c>
      <c r="H21" s="197" t="s">
        <v>380</v>
      </c>
      <c r="I21" s="184"/>
      <c r="J21" s="184"/>
      <c r="K21" s="185"/>
      <c r="L21" s="185"/>
      <c r="M21" s="186" t="s">
        <v>56</v>
      </c>
      <c r="N21" s="186"/>
      <c r="O21" s="187"/>
      <c r="P21" s="187"/>
      <c r="Q21" s="178" t="s">
        <v>317</v>
      </c>
    </row>
    <row r="22" spans="1:17" ht="22.5" x14ac:dyDescent="0.6">
      <c r="A22" s="178">
        <v>13</v>
      </c>
      <c r="B22" s="196" t="s">
        <v>339</v>
      </c>
      <c r="C22" s="179"/>
      <c r="D22" s="189"/>
      <c r="E22" s="181" t="s">
        <v>312</v>
      </c>
      <c r="F22" s="181" t="s">
        <v>11</v>
      </c>
      <c r="G22" s="182" t="s">
        <v>379</v>
      </c>
      <c r="H22" s="197" t="s">
        <v>380</v>
      </c>
      <c r="I22" s="184" t="s">
        <v>56</v>
      </c>
      <c r="J22" s="184"/>
      <c r="K22" s="185"/>
      <c r="L22" s="185"/>
      <c r="M22" s="186"/>
      <c r="N22" s="186"/>
      <c r="O22" s="187"/>
      <c r="P22" s="187"/>
      <c r="Q22" s="188" t="s">
        <v>314</v>
      </c>
    </row>
    <row r="23" spans="1:17" ht="22.5" x14ac:dyDescent="0.6">
      <c r="A23" s="178">
        <v>14</v>
      </c>
      <c r="B23" s="196" t="s">
        <v>340</v>
      </c>
      <c r="C23" s="179">
        <v>250378</v>
      </c>
      <c r="D23" s="189" t="s">
        <v>318</v>
      </c>
      <c r="E23" s="181" t="s">
        <v>312</v>
      </c>
      <c r="F23" s="181" t="s">
        <v>11</v>
      </c>
      <c r="G23" s="182" t="s">
        <v>379</v>
      </c>
      <c r="H23" s="197" t="s">
        <v>380</v>
      </c>
      <c r="I23" s="184"/>
      <c r="J23" s="184" t="s">
        <v>56</v>
      </c>
      <c r="K23" s="185"/>
      <c r="L23" s="185"/>
      <c r="M23" s="186"/>
      <c r="N23" s="186"/>
      <c r="O23" s="187"/>
      <c r="P23" s="187"/>
      <c r="Q23" s="188" t="s">
        <v>314</v>
      </c>
    </row>
    <row r="24" spans="1:17" ht="22.5" x14ac:dyDescent="0.6">
      <c r="A24" s="178">
        <v>15</v>
      </c>
      <c r="B24" s="196" t="s">
        <v>341</v>
      </c>
      <c r="C24" s="179">
        <v>250759</v>
      </c>
      <c r="D24" s="189">
        <v>19451</v>
      </c>
      <c r="E24" s="181" t="s">
        <v>312</v>
      </c>
      <c r="F24" s="181" t="s">
        <v>11</v>
      </c>
      <c r="G24" s="182" t="s">
        <v>379</v>
      </c>
      <c r="H24" s="197" t="s">
        <v>380</v>
      </c>
      <c r="I24" s="184"/>
      <c r="J24" s="184" t="s">
        <v>56</v>
      </c>
      <c r="K24" s="185"/>
      <c r="L24" s="185"/>
      <c r="M24" s="186"/>
      <c r="N24" s="186"/>
      <c r="O24" s="187"/>
      <c r="P24" s="190"/>
      <c r="Q24" s="188" t="s">
        <v>314</v>
      </c>
    </row>
    <row r="25" spans="1:17" ht="22.5" x14ac:dyDescent="0.6">
      <c r="A25" s="178">
        <v>16</v>
      </c>
      <c r="B25" s="196" t="s">
        <v>342</v>
      </c>
      <c r="C25" s="179"/>
      <c r="D25" s="189">
        <v>37003</v>
      </c>
      <c r="E25" s="181" t="s">
        <v>312</v>
      </c>
      <c r="F25" s="181" t="s">
        <v>11</v>
      </c>
      <c r="G25" s="182" t="s">
        <v>379</v>
      </c>
      <c r="H25" s="197" t="s">
        <v>380</v>
      </c>
      <c r="I25" s="184"/>
      <c r="J25" s="184"/>
      <c r="K25" s="185"/>
      <c r="L25" s="185"/>
      <c r="M25" s="186"/>
      <c r="N25" s="186"/>
      <c r="O25" s="187"/>
      <c r="P25" s="187" t="s">
        <v>56</v>
      </c>
      <c r="Q25" s="188" t="s">
        <v>313</v>
      </c>
    </row>
    <row r="26" spans="1:17" ht="22.5" x14ac:dyDescent="0.6">
      <c r="A26" s="178">
        <v>17</v>
      </c>
      <c r="B26" s="196" t="s">
        <v>343</v>
      </c>
      <c r="C26" s="179"/>
      <c r="D26" s="189">
        <v>43325</v>
      </c>
      <c r="E26" s="181" t="s">
        <v>312</v>
      </c>
      <c r="F26" s="181" t="s">
        <v>11</v>
      </c>
      <c r="G26" s="182" t="s">
        <v>379</v>
      </c>
      <c r="H26" s="197" t="s">
        <v>380</v>
      </c>
      <c r="I26" s="184"/>
      <c r="J26" s="184"/>
      <c r="K26" s="185"/>
      <c r="L26" s="185"/>
      <c r="M26" s="186"/>
      <c r="N26" s="186" t="s">
        <v>56</v>
      </c>
      <c r="O26" s="187"/>
      <c r="P26" s="187"/>
      <c r="Q26" s="178" t="s">
        <v>319</v>
      </c>
    </row>
    <row r="27" spans="1:17" ht="22.5" x14ac:dyDescent="0.6">
      <c r="A27" s="178">
        <v>18</v>
      </c>
      <c r="B27" s="196" t="s">
        <v>344</v>
      </c>
      <c r="C27" s="179"/>
      <c r="D27" s="189">
        <v>27217</v>
      </c>
      <c r="E27" s="181" t="s">
        <v>312</v>
      </c>
      <c r="F27" s="181" t="s">
        <v>11</v>
      </c>
      <c r="G27" s="182" t="s">
        <v>379</v>
      </c>
      <c r="H27" s="197" t="s">
        <v>380</v>
      </c>
      <c r="I27" s="184"/>
      <c r="J27" s="184"/>
      <c r="K27" s="185"/>
      <c r="L27" s="185"/>
      <c r="M27" s="186" t="s">
        <v>56</v>
      </c>
      <c r="N27" s="186"/>
      <c r="O27" s="187"/>
      <c r="P27" s="190"/>
      <c r="Q27" s="178" t="s">
        <v>317</v>
      </c>
    </row>
    <row r="28" spans="1:17" ht="22.5" x14ac:dyDescent="0.6">
      <c r="A28" s="178">
        <v>19</v>
      </c>
      <c r="B28" s="196" t="s">
        <v>345</v>
      </c>
      <c r="C28" s="179"/>
      <c r="D28" s="189">
        <v>31169</v>
      </c>
      <c r="E28" s="181" t="s">
        <v>312</v>
      </c>
      <c r="F28" s="181" t="s">
        <v>11</v>
      </c>
      <c r="G28" s="182" t="s">
        <v>379</v>
      </c>
      <c r="H28" s="197" t="s">
        <v>380</v>
      </c>
      <c r="I28" s="184"/>
      <c r="J28" s="184"/>
      <c r="K28" s="185"/>
      <c r="L28" s="185"/>
      <c r="M28" s="186"/>
      <c r="N28" s="186" t="s">
        <v>56</v>
      </c>
      <c r="O28" s="187"/>
      <c r="P28" s="190"/>
      <c r="Q28" s="188" t="s">
        <v>315</v>
      </c>
    </row>
    <row r="29" spans="1:17" ht="22.5" x14ac:dyDescent="0.6">
      <c r="A29" s="178">
        <v>20</v>
      </c>
      <c r="B29" s="196" t="s">
        <v>346</v>
      </c>
      <c r="C29" s="179"/>
      <c r="D29" s="189">
        <v>43191</v>
      </c>
      <c r="E29" s="181" t="s">
        <v>312</v>
      </c>
      <c r="F29" s="181" t="s">
        <v>11</v>
      </c>
      <c r="G29" s="182" t="s">
        <v>379</v>
      </c>
      <c r="H29" s="197" t="s">
        <v>380</v>
      </c>
      <c r="I29" s="184" t="s">
        <v>56</v>
      </c>
      <c r="J29" s="184"/>
      <c r="K29" s="185"/>
      <c r="L29" s="185"/>
      <c r="M29" s="186"/>
      <c r="N29" s="186"/>
      <c r="O29" s="187"/>
      <c r="P29" s="190"/>
      <c r="Q29" s="188" t="s">
        <v>314</v>
      </c>
    </row>
    <row r="30" spans="1:17" ht="22.5" x14ac:dyDescent="0.6">
      <c r="A30" s="178">
        <v>21</v>
      </c>
      <c r="B30" s="196" t="s">
        <v>347</v>
      </c>
      <c r="C30" s="179"/>
      <c r="D30" s="189">
        <v>44133</v>
      </c>
      <c r="E30" s="181" t="s">
        <v>312</v>
      </c>
      <c r="F30" s="181" t="s">
        <v>11</v>
      </c>
      <c r="G30" s="182" t="s">
        <v>379</v>
      </c>
      <c r="H30" s="197" t="s">
        <v>380</v>
      </c>
      <c r="I30" s="184"/>
      <c r="J30" s="184"/>
      <c r="K30" s="185"/>
      <c r="L30" s="185"/>
      <c r="M30" s="186" t="s">
        <v>56</v>
      </c>
      <c r="N30" s="186"/>
      <c r="O30" s="187"/>
      <c r="P30" s="190"/>
      <c r="Q30" s="188" t="s">
        <v>315</v>
      </c>
    </row>
    <row r="31" spans="1:17" ht="22.5" x14ac:dyDescent="0.6">
      <c r="A31" s="178">
        <v>22</v>
      </c>
      <c r="B31" s="196" t="s">
        <v>348</v>
      </c>
      <c r="C31" s="179"/>
      <c r="D31" s="178"/>
      <c r="E31" s="181" t="s">
        <v>312</v>
      </c>
      <c r="F31" s="181" t="s">
        <v>11</v>
      </c>
      <c r="G31" s="182" t="s">
        <v>379</v>
      </c>
      <c r="H31" s="197" t="s">
        <v>380</v>
      </c>
      <c r="I31" s="184"/>
      <c r="J31" s="184"/>
      <c r="K31" s="185"/>
      <c r="L31" s="185"/>
      <c r="M31" s="186" t="s">
        <v>56</v>
      </c>
      <c r="N31" s="186"/>
      <c r="O31" s="187"/>
      <c r="P31" s="190"/>
      <c r="Q31" s="178" t="s">
        <v>317</v>
      </c>
    </row>
    <row r="32" spans="1:17" ht="22.5" x14ac:dyDescent="0.6">
      <c r="A32" s="178">
        <v>23</v>
      </c>
      <c r="B32" s="196" t="s">
        <v>349</v>
      </c>
      <c r="C32" s="179"/>
      <c r="D32" s="189">
        <v>40283</v>
      </c>
      <c r="E32" s="181" t="s">
        <v>312</v>
      </c>
      <c r="F32" s="181" t="s">
        <v>11</v>
      </c>
      <c r="G32" s="182" t="s">
        <v>379</v>
      </c>
      <c r="H32" s="197" t="s">
        <v>381</v>
      </c>
      <c r="I32" s="184"/>
      <c r="J32" s="184"/>
      <c r="K32" s="185"/>
      <c r="L32" s="185"/>
      <c r="M32" s="186"/>
      <c r="N32" s="186" t="s">
        <v>56</v>
      </c>
      <c r="O32" s="187"/>
      <c r="P32" s="190"/>
      <c r="Q32" s="178" t="s">
        <v>319</v>
      </c>
    </row>
    <row r="33" spans="1:17" ht="22.5" x14ac:dyDescent="0.6">
      <c r="A33" s="178">
        <v>24</v>
      </c>
      <c r="B33" s="196" t="s">
        <v>350</v>
      </c>
      <c r="C33" s="179"/>
      <c r="D33" s="178"/>
      <c r="E33" s="181" t="s">
        <v>312</v>
      </c>
      <c r="F33" s="181" t="s">
        <v>11</v>
      </c>
      <c r="G33" s="182" t="s">
        <v>379</v>
      </c>
      <c r="H33" s="197" t="s">
        <v>381</v>
      </c>
      <c r="I33" s="184"/>
      <c r="J33" s="184"/>
      <c r="K33" s="185" t="s">
        <v>56</v>
      </c>
      <c r="L33" s="185"/>
      <c r="M33" s="186"/>
      <c r="N33" s="186"/>
      <c r="O33" s="187"/>
      <c r="P33" s="190"/>
      <c r="Q33" s="178" t="s">
        <v>320</v>
      </c>
    </row>
    <row r="34" spans="1:17" ht="22.5" x14ac:dyDescent="0.6">
      <c r="A34" s="178">
        <v>25</v>
      </c>
      <c r="B34" s="196" t="s">
        <v>351</v>
      </c>
      <c r="C34" s="179">
        <v>250620</v>
      </c>
      <c r="D34" s="189">
        <v>16438</v>
      </c>
      <c r="E34" s="181" t="s">
        <v>312</v>
      </c>
      <c r="F34" s="181" t="s">
        <v>11</v>
      </c>
      <c r="G34" s="182" t="s">
        <v>379</v>
      </c>
      <c r="H34" s="197" t="s">
        <v>381</v>
      </c>
      <c r="I34" s="184"/>
      <c r="J34" s="184"/>
      <c r="K34" s="185"/>
      <c r="L34" s="185"/>
      <c r="M34" s="186" t="s">
        <v>56</v>
      </c>
      <c r="N34" s="186"/>
      <c r="O34" s="187"/>
      <c r="P34" s="187"/>
      <c r="Q34" s="188" t="s">
        <v>315</v>
      </c>
    </row>
    <row r="35" spans="1:17" ht="22.5" x14ac:dyDescent="0.6">
      <c r="A35" s="178">
        <v>26</v>
      </c>
      <c r="B35" s="196" t="s">
        <v>229</v>
      </c>
      <c r="C35" s="179">
        <v>250643</v>
      </c>
      <c r="D35" s="189">
        <v>27926</v>
      </c>
      <c r="E35" s="181" t="s">
        <v>312</v>
      </c>
      <c r="F35" s="181" t="s">
        <v>11</v>
      </c>
      <c r="G35" s="182" t="s">
        <v>379</v>
      </c>
      <c r="H35" s="197" t="s">
        <v>381</v>
      </c>
      <c r="I35" s="184"/>
      <c r="J35" s="184"/>
      <c r="K35" s="185"/>
      <c r="L35" s="185"/>
      <c r="M35" s="186"/>
      <c r="N35" s="186" t="s">
        <v>56</v>
      </c>
      <c r="O35" s="187"/>
      <c r="P35" s="187"/>
      <c r="Q35" s="178" t="s">
        <v>321</v>
      </c>
    </row>
    <row r="36" spans="1:17" ht="22.5" x14ac:dyDescent="0.6">
      <c r="A36" s="178">
        <v>27</v>
      </c>
      <c r="B36" s="196" t="s">
        <v>352</v>
      </c>
      <c r="C36" s="179">
        <v>766067</v>
      </c>
      <c r="D36" s="189">
        <v>16552</v>
      </c>
      <c r="E36" s="181" t="s">
        <v>312</v>
      </c>
      <c r="F36" s="181" t="s">
        <v>11</v>
      </c>
      <c r="G36" s="182" t="s">
        <v>379</v>
      </c>
      <c r="H36" s="197" t="s">
        <v>381</v>
      </c>
      <c r="I36" s="184"/>
      <c r="J36" s="184"/>
      <c r="K36" s="185"/>
      <c r="L36" s="185"/>
      <c r="M36" s="186"/>
      <c r="N36" s="186" t="s">
        <v>56</v>
      </c>
      <c r="O36" s="187"/>
      <c r="P36" s="190"/>
      <c r="Q36" s="178" t="s">
        <v>322</v>
      </c>
    </row>
    <row r="37" spans="1:17" ht="22.5" x14ac:dyDescent="0.6">
      <c r="A37" s="178">
        <v>28</v>
      </c>
      <c r="B37" s="196" t="s">
        <v>353</v>
      </c>
      <c r="C37" s="179">
        <v>250645</v>
      </c>
      <c r="D37" s="189">
        <v>15501</v>
      </c>
      <c r="E37" s="181" t="s">
        <v>312</v>
      </c>
      <c r="F37" s="181" t="s">
        <v>11</v>
      </c>
      <c r="G37" s="182" t="s">
        <v>379</v>
      </c>
      <c r="H37" s="197" t="s">
        <v>381</v>
      </c>
      <c r="I37" s="184"/>
      <c r="J37" s="184"/>
      <c r="K37" s="185" t="s">
        <v>56</v>
      </c>
      <c r="L37" s="185"/>
      <c r="M37" s="186"/>
      <c r="N37" s="186"/>
      <c r="O37" s="187"/>
      <c r="P37" s="190"/>
      <c r="Q37" s="178" t="s">
        <v>316</v>
      </c>
    </row>
    <row r="38" spans="1:17" ht="22.5" x14ac:dyDescent="0.6">
      <c r="A38" s="178">
        <v>29</v>
      </c>
      <c r="B38" s="196" t="s">
        <v>354</v>
      </c>
      <c r="C38" s="179"/>
      <c r="D38" s="189">
        <v>39264</v>
      </c>
      <c r="E38" s="181" t="s">
        <v>312</v>
      </c>
      <c r="F38" s="181" t="s">
        <v>11</v>
      </c>
      <c r="G38" s="182" t="s">
        <v>379</v>
      </c>
      <c r="H38" s="197" t="s">
        <v>381</v>
      </c>
      <c r="I38" s="184"/>
      <c r="J38" s="184"/>
      <c r="K38" s="185"/>
      <c r="L38" s="185"/>
      <c r="M38" s="186"/>
      <c r="N38" s="186"/>
      <c r="O38" s="187"/>
      <c r="P38" s="187" t="s">
        <v>56</v>
      </c>
      <c r="Q38" s="188" t="s">
        <v>313</v>
      </c>
    </row>
    <row r="39" spans="1:17" ht="22.5" x14ac:dyDescent="0.6">
      <c r="A39" s="178">
        <v>30</v>
      </c>
      <c r="B39" s="196" t="s">
        <v>355</v>
      </c>
      <c r="C39" s="179"/>
      <c r="D39" s="189">
        <v>35107</v>
      </c>
      <c r="E39" s="181" t="s">
        <v>312</v>
      </c>
      <c r="F39" s="181" t="s">
        <v>11</v>
      </c>
      <c r="G39" s="182" t="s">
        <v>379</v>
      </c>
      <c r="H39" s="197" t="s">
        <v>381</v>
      </c>
      <c r="I39" s="184"/>
      <c r="J39" s="184"/>
      <c r="K39" s="185" t="s">
        <v>56</v>
      </c>
      <c r="L39" s="185"/>
      <c r="M39" s="186"/>
      <c r="N39" s="186"/>
      <c r="O39" s="187"/>
      <c r="P39" s="190"/>
      <c r="Q39" s="178" t="s">
        <v>316</v>
      </c>
    </row>
    <row r="40" spans="1:17" ht="22.5" x14ac:dyDescent="0.6">
      <c r="A40" s="178">
        <v>31</v>
      </c>
      <c r="B40" s="196" t="s">
        <v>142</v>
      </c>
      <c r="C40" s="179"/>
      <c r="D40" s="189">
        <v>22666</v>
      </c>
      <c r="E40" s="181" t="s">
        <v>312</v>
      </c>
      <c r="F40" s="181" t="s">
        <v>11</v>
      </c>
      <c r="G40" s="182" t="s">
        <v>379</v>
      </c>
      <c r="H40" s="197" t="s">
        <v>381</v>
      </c>
      <c r="I40" s="184"/>
      <c r="J40" s="184"/>
      <c r="K40" s="185" t="s">
        <v>56</v>
      </c>
      <c r="L40" s="185"/>
      <c r="M40" s="186"/>
      <c r="N40" s="186"/>
      <c r="O40" s="187"/>
      <c r="P40" s="190"/>
      <c r="Q40" s="178" t="s">
        <v>316</v>
      </c>
    </row>
    <row r="41" spans="1:17" ht="22.5" x14ac:dyDescent="0.6">
      <c r="A41" s="178">
        <v>32</v>
      </c>
      <c r="B41" s="196" t="s">
        <v>356</v>
      </c>
      <c r="C41" s="179"/>
      <c r="D41" s="178" t="s">
        <v>323</v>
      </c>
      <c r="E41" s="181" t="s">
        <v>312</v>
      </c>
      <c r="F41" s="181" t="s">
        <v>11</v>
      </c>
      <c r="G41" s="182" t="s">
        <v>379</v>
      </c>
      <c r="H41" s="197" t="s">
        <v>382</v>
      </c>
      <c r="I41" s="184"/>
      <c r="J41" s="184"/>
      <c r="K41" s="185"/>
      <c r="L41" s="185"/>
      <c r="M41" s="186" t="s">
        <v>56</v>
      </c>
      <c r="N41" s="186"/>
      <c r="O41" s="187"/>
      <c r="P41" s="190"/>
      <c r="Q41" s="188" t="s">
        <v>315</v>
      </c>
    </row>
    <row r="42" spans="1:17" ht="22.5" x14ac:dyDescent="0.6">
      <c r="A42" s="178">
        <v>33</v>
      </c>
      <c r="B42" s="196" t="s">
        <v>357</v>
      </c>
      <c r="C42" s="179">
        <v>250955</v>
      </c>
      <c r="D42" s="189">
        <v>28491</v>
      </c>
      <c r="E42" s="181" t="s">
        <v>312</v>
      </c>
      <c r="F42" s="181" t="s">
        <v>11</v>
      </c>
      <c r="G42" s="182" t="s">
        <v>379</v>
      </c>
      <c r="H42" s="197" t="s">
        <v>382</v>
      </c>
      <c r="I42" s="184"/>
      <c r="J42" s="184"/>
      <c r="K42" s="185"/>
      <c r="L42" s="185"/>
      <c r="M42" s="186"/>
      <c r="N42" s="186"/>
      <c r="O42" s="187"/>
      <c r="P42" s="187" t="s">
        <v>56</v>
      </c>
      <c r="Q42" s="188" t="s">
        <v>313</v>
      </c>
    </row>
    <row r="43" spans="1:17" ht="22.5" x14ac:dyDescent="0.6">
      <c r="A43" s="178">
        <v>34</v>
      </c>
      <c r="B43" s="196" t="s">
        <v>358</v>
      </c>
      <c r="C43" s="179"/>
      <c r="D43" s="189">
        <v>20455</v>
      </c>
      <c r="E43" s="181" t="s">
        <v>312</v>
      </c>
      <c r="F43" s="181" t="s">
        <v>11</v>
      </c>
      <c r="G43" s="182" t="s">
        <v>379</v>
      </c>
      <c r="H43" s="197" t="s">
        <v>382</v>
      </c>
      <c r="I43" s="184" t="s">
        <v>56</v>
      </c>
      <c r="J43" s="184"/>
      <c r="K43" s="185"/>
      <c r="L43" s="185"/>
      <c r="M43" s="186"/>
      <c r="N43" s="186"/>
      <c r="O43" s="187"/>
      <c r="P43" s="190"/>
      <c r="Q43" s="188" t="s">
        <v>314</v>
      </c>
    </row>
    <row r="44" spans="1:17" ht="22.5" x14ac:dyDescent="0.6">
      <c r="A44" s="178">
        <v>35</v>
      </c>
      <c r="B44" s="196" t="s">
        <v>359</v>
      </c>
      <c r="C44" s="179"/>
      <c r="D44" s="189">
        <v>26425</v>
      </c>
      <c r="E44" s="181" t="s">
        <v>312</v>
      </c>
      <c r="F44" s="181" t="s">
        <v>11</v>
      </c>
      <c r="G44" s="182" t="s">
        <v>379</v>
      </c>
      <c r="H44" s="197" t="s">
        <v>382</v>
      </c>
      <c r="I44" s="184" t="s">
        <v>56</v>
      </c>
      <c r="J44" s="184"/>
      <c r="K44" s="185"/>
      <c r="L44" s="185"/>
      <c r="M44" s="186"/>
      <c r="N44" s="186"/>
      <c r="O44" s="187"/>
      <c r="P44" s="190"/>
      <c r="Q44" s="188" t="s">
        <v>314</v>
      </c>
    </row>
    <row r="45" spans="1:17" ht="22.5" x14ac:dyDescent="0.6">
      <c r="A45" s="178">
        <v>36</v>
      </c>
      <c r="B45" s="192" t="s">
        <v>360</v>
      </c>
      <c r="C45" s="179"/>
      <c r="D45" s="189">
        <v>25569</v>
      </c>
      <c r="E45" s="181" t="s">
        <v>312</v>
      </c>
      <c r="F45" s="181" t="s">
        <v>11</v>
      </c>
      <c r="G45" s="182" t="s">
        <v>379</v>
      </c>
      <c r="H45" s="197" t="s">
        <v>382</v>
      </c>
      <c r="I45" s="184"/>
      <c r="J45" s="184"/>
      <c r="K45" s="185"/>
      <c r="L45" s="185"/>
      <c r="M45" s="186" t="s">
        <v>56</v>
      </c>
      <c r="N45" s="186"/>
      <c r="O45" s="187"/>
      <c r="P45" s="187"/>
      <c r="Q45" s="188" t="s">
        <v>315</v>
      </c>
    </row>
    <row r="46" spans="1:17" ht="22.5" x14ac:dyDescent="0.6">
      <c r="A46" s="178">
        <v>37</v>
      </c>
      <c r="B46" s="192" t="s">
        <v>361</v>
      </c>
      <c r="C46" s="179"/>
      <c r="D46" s="178"/>
      <c r="E46" s="181" t="s">
        <v>312</v>
      </c>
      <c r="F46" s="181" t="s">
        <v>11</v>
      </c>
      <c r="G46" s="182" t="s">
        <v>379</v>
      </c>
      <c r="H46" s="197" t="s">
        <v>382</v>
      </c>
      <c r="I46" s="184"/>
      <c r="J46" s="184"/>
      <c r="K46" s="185"/>
      <c r="L46" s="185"/>
      <c r="M46" s="186"/>
      <c r="N46" s="186"/>
      <c r="O46" s="187"/>
      <c r="P46" s="187" t="s">
        <v>56</v>
      </c>
      <c r="Q46" s="188" t="s">
        <v>313</v>
      </c>
    </row>
    <row r="47" spans="1:17" ht="22.5" x14ac:dyDescent="0.6">
      <c r="A47" s="178">
        <v>38</v>
      </c>
      <c r="B47" s="192" t="s">
        <v>362</v>
      </c>
      <c r="C47" s="179">
        <v>250799</v>
      </c>
      <c r="D47" s="189">
        <v>29871</v>
      </c>
      <c r="E47" s="181" t="s">
        <v>312</v>
      </c>
      <c r="F47" s="181" t="s">
        <v>11</v>
      </c>
      <c r="G47" s="182" t="s">
        <v>379</v>
      </c>
      <c r="H47" s="197" t="s">
        <v>382</v>
      </c>
      <c r="I47" s="184"/>
      <c r="J47" s="184"/>
      <c r="K47" s="185"/>
      <c r="L47" s="185"/>
      <c r="M47" s="186"/>
      <c r="N47" s="186"/>
      <c r="O47" s="187" t="s">
        <v>56</v>
      </c>
      <c r="P47" s="187"/>
      <c r="Q47" s="188" t="s">
        <v>313</v>
      </c>
    </row>
    <row r="48" spans="1:17" ht="22.5" x14ac:dyDescent="0.6">
      <c r="A48" s="178">
        <v>39</v>
      </c>
      <c r="B48" s="192" t="s">
        <v>363</v>
      </c>
      <c r="C48" s="179"/>
      <c r="D48" s="189">
        <v>44689</v>
      </c>
      <c r="E48" s="181" t="s">
        <v>312</v>
      </c>
      <c r="F48" s="181" t="s">
        <v>11</v>
      </c>
      <c r="G48" s="182" t="s">
        <v>379</v>
      </c>
      <c r="H48" s="197" t="s">
        <v>382</v>
      </c>
      <c r="I48" s="184"/>
      <c r="J48" s="184"/>
      <c r="K48" s="185"/>
      <c r="L48" s="185"/>
      <c r="M48" s="186"/>
      <c r="N48" s="186" t="s">
        <v>56</v>
      </c>
      <c r="O48" s="187"/>
      <c r="P48" s="190"/>
      <c r="Q48" s="188" t="s">
        <v>324</v>
      </c>
    </row>
    <row r="49" spans="1:17" ht="22.5" x14ac:dyDescent="0.6">
      <c r="A49" s="178">
        <v>40</v>
      </c>
      <c r="B49" s="192" t="s">
        <v>364</v>
      </c>
      <c r="C49" s="179"/>
      <c r="D49" s="189">
        <v>32434</v>
      </c>
      <c r="E49" s="181" t="s">
        <v>312</v>
      </c>
      <c r="F49" s="181" t="s">
        <v>11</v>
      </c>
      <c r="G49" s="182" t="s">
        <v>379</v>
      </c>
      <c r="H49" s="197" t="s">
        <v>382</v>
      </c>
      <c r="I49" s="184"/>
      <c r="J49" s="184"/>
      <c r="K49" s="185"/>
      <c r="L49" s="185"/>
      <c r="M49" s="186"/>
      <c r="N49" s="186"/>
      <c r="O49" s="187"/>
      <c r="P49" s="187" t="s">
        <v>56</v>
      </c>
      <c r="Q49" s="188" t="s">
        <v>313</v>
      </c>
    </row>
    <row r="50" spans="1:17" ht="22.5" x14ac:dyDescent="0.6">
      <c r="A50" s="178">
        <v>41</v>
      </c>
      <c r="B50" s="192" t="s">
        <v>365</v>
      </c>
      <c r="C50" s="179"/>
      <c r="D50" s="189">
        <v>27036</v>
      </c>
      <c r="E50" s="181" t="s">
        <v>312</v>
      </c>
      <c r="F50" s="181" t="s">
        <v>11</v>
      </c>
      <c r="G50" s="182" t="s">
        <v>379</v>
      </c>
      <c r="H50" s="197" t="s">
        <v>382</v>
      </c>
      <c r="I50" s="184" t="s">
        <v>56</v>
      </c>
      <c r="J50" s="184"/>
      <c r="K50" s="185"/>
      <c r="L50" s="185"/>
      <c r="M50" s="186"/>
      <c r="N50" s="186"/>
      <c r="O50" s="187"/>
      <c r="P50" s="187"/>
      <c r="Q50" s="188" t="s">
        <v>314</v>
      </c>
    </row>
    <row r="51" spans="1:17" ht="22.5" x14ac:dyDescent="0.6">
      <c r="A51" s="178">
        <v>42</v>
      </c>
      <c r="B51" s="192" t="s">
        <v>366</v>
      </c>
      <c r="C51" s="179"/>
      <c r="D51" s="189">
        <v>31486</v>
      </c>
      <c r="E51" s="181" t="s">
        <v>312</v>
      </c>
      <c r="F51" s="181" t="s">
        <v>11</v>
      </c>
      <c r="G51" s="182" t="s">
        <v>379</v>
      </c>
      <c r="H51" s="197" t="s">
        <v>382</v>
      </c>
      <c r="I51" s="184" t="s">
        <v>56</v>
      </c>
      <c r="J51" s="184"/>
      <c r="K51" s="185"/>
      <c r="L51" s="185"/>
      <c r="M51" s="186"/>
      <c r="N51" s="186"/>
      <c r="O51" s="187"/>
      <c r="P51" s="190"/>
      <c r="Q51" s="188" t="s">
        <v>314</v>
      </c>
    </row>
    <row r="52" spans="1:17" ht="22.5" x14ac:dyDescent="0.6">
      <c r="A52" s="178">
        <v>43</v>
      </c>
      <c r="B52" s="192" t="s">
        <v>367</v>
      </c>
      <c r="C52" s="179"/>
      <c r="D52" s="189">
        <v>39853</v>
      </c>
      <c r="E52" s="181" t="s">
        <v>312</v>
      </c>
      <c r="F52" s="181" t="s">
        <v>11</v>
      </c>
      <c r="G52" s="182" t="s">
        <v>379</v>
      </c>
      <c r="H52" s="197" t="s">
        <v>382</v>
      </c>
      <c r="I52" s="184"/>
      <c r="J52" s="184"/>
      <c r="K52" s="185"/>
      <c r="L52" s="185"/>
      <c r="M52" s="186" t="s">
        <v>56</v>
      </c>
      <c r="N52" s="186"/>
      <c r="O52" s="187"/>
      <c r="P52" s="190"/>
      <c r="Q52" s="188" t="s">
        <v>315</v>
      </c>
    </row>
    <row r="53" spans="1:17" ht="22.5" x14ac:dyDescent="0.6">
      <c r="A53" s="178">
        <v>44</v>
      </c>
      <c r="B53" s="192" t="s">
        <v>368</v>
      </c>
      <c r="C53" s="179"/>
      <c r="D53" s="189">
        <v>16881</v>
      </c>
      <c r="E53" s="181" t="s">
        <v>312</v>
      </c>
      <c r="F53" s="181" t="s">
        <v>11</v>
      </c>
      <c r="G53" s="182" t="s">
        <v>379</v>
      </c>
      <c r="H53" s="197" t="s">
        <v>382</v>
      </c>
      <c r="I53" s="184"/>
      <c r="J53" s="184"/>
      <c r="K53" s="185"/>
      <c r="L53" s="185"/>
      <c r="M53" s="186"/>
      <c r="N53" s="186"/>
      <c r="O53" s="187"/>
      <c r="P53" s="187" t="s">
        <v>56</v>
      </c>
      <c r="Q53" s="188" t="s">
        <v>313</v>
      </c>
    </row>
    <row r="54" spans="1:17" ht="22.5" x14ac:dyDescent="0.6">
      <c r="A54" s="178">
        <v>45</v>
      </c>
      <c r="B54" s="192" t="s">
        <v>369</v>
      </c>
      <c r="C54" s="179">
        <v>250683</v>
      </c>
      <c r="D54" s="189">
        <v>19433</v>
      </c>
      <c r="E54" s="181" t="s">
        <v>312</v>
      </c>
      <c r="F54" s="181" t="s">
        <v>11</v>
      </c>
      <c r="G54" s="182" t="s">
        <v>379</v>
      </c>
      <c r="H54" s="197" t="s">
        <v>382</v>
      </c>
      <c r="I54" s="184"/>
      <c r="J54" s="184"/>
      <c r="K54" s="185"/>
      <c r="L54" s="185"/>
      <c r="M54" s="186" t="s">
        <v>56</v>
      </c>
      <c r="N54" s="186"/>
      <c r="O54" s="187"/>
      <c r="P54" s="190"/>
      <c r="Q54" s="188" t="s">
        <v>315</v>
      </c>
    </row>
    <row r="55" spans="1:17" ht="22.5" x14ac:dyDescent="0.6">
      <c r="A55" s="178">
        <v>46</v>
      </c>
      <c r="B55" s="192" t="s">
        <v>370</v>
      </c>
      <c r="C55" s="179">
        <v>842765</v>
      </c>
      <c r="D55" s="189">
        <v>35583</v>
      </c>
      <c r="E55" s="181" t="s">
        <v>312</v>
      </c>
      <c r="F55" s="181" t="s">
        <v>11</v>
      </c>
      <c r="G55" s="182" t="s">
        <v>379</v>
      </c>
      <c r="H55" s="197" t="s">
        <v>382</v>
      </c>
      <c r="I55" s="184"/>
      <c r="J55" s="184" t="s">
        <v>56</v>
      </c>
      <c r="K55" s="185"/>
      <c r="L55" s="185"/>
      <c r="M55" s="186"/>
      <c r="N55" s="186"/>
      <c r="O55" s="187"/>
      <c r="P55" s="190"/>
      <c r="Q55" s="188" t="s">
        <v>314</v>
      </c>
    </row>
    <row r="56" spans="1:17" ht="22.5" x14ac:dyDescent="0.6">
      <c r="A56" s="178">
        <v>47</v>
      </c>
      <c r="B56" s="192" t="s">
        <v>151</v>
      </c>
      <c r="C56" s="179"/>
      <c r="D56" s="189">
        <v>34688</v>
      </c>
      <c r="E56" s="181" t="s">
        <v>312</v>
      </c>
      <c r="F56" s="181" t="s">
        <v>11</v>
      </c>
      <c r="G56" s="182" t="s">
        <v>379</v>
      </c>
      <c r="H56" s="197" t="s">
        <v>382</v>
      </c>
      <c r="I56" s="184"/>
      <c r="J56" s="184"/>
      <c r="K56" s="185"/>
      <c r="L56" s="185"/>
      <c r="M56" s="186" t="s">
        <v>56</v>
      </c>
      <c r="N56" s="186"/>
      <c r="O56" s="187"/>
      <c r="P56" s="190"/>
      <c r="Q56" s="188" t="s">
        <v>324</v>
      </c>
    </row>
    <row r="57" spans="1:17" ht="22.5" x14ac:dyDescent="0.6">
      <c r="A57" s="178">
        <v>48</v>
      </c>
      <c r="B57" s="192" t="s">
        <v>371</v>
      </c>
      <c r="C57" s="179">
        <v>7660118</v>
      </c>
      <c r="D57" s="189">
        <v>17300</v>
      </c>
      <c r="E57" s="181" t="s">
        <v>312</v>
      </c>
      <c r="F57" s="181" t="s">
        <v>11</v>
      </c>
      <c r="G57" s="182" t="s">
        <v>379</v>
      </c>
      <c r="H57" s="197" t="s">
        <v>382</v>
      </c>
      <c r="I57" s="184"/>
      <c r="J57" s="184"/>
      <c r="K57" s="185"/>
      <c r="L57" s="185"/>
      <c r="M57" s="186"/>
      <c r="N57" s="186"/>
      <c r="O57" s="187"/>
      <c r="P57" s="187" t="s">
        <v>56</v>
      </c>
      <c r="Q57" s="188" t="s">
        <v>313</v>
      </c>
    </row>
    <row r="58" spans="1:17" ht="22.5" x14ac:dyDescent="0.6">
      <c r="A58" s="178">
        <v>49</v>
      </c>
      <c r="B58" s="192" t="s">
        <v>372</v>
      </c>
      <c r="C58" s="179"/>
      <c r="D58" s="189"/>
      <c r="E58" s="181" t="s">
        <v>312</v>
      </c>
      <c r="F58" s="181" t="s">
        <v>11</v>
      </c>
      <c r="G58" s="182" t="s">
        <v>379</v>
      </c>
      <c r="H58" s="197" t="s">
        <v>382</v>
      </c>
      <c r="I58" s="184"/>
      <c r="J58" s="184" t="s">
        <v>56</v>
      </c>
      <c r="K58" s="185"/>
      <c r="L58" s="185"/>
      <c r="M58" s="186"/>
      <c r="N58" s="186"/>
      <c r="O58" s="187"/>
      <c r="P58" s="187"/>
      <c r="Q58" s="188" t="s">
        <v>314</v>
      </c>
    </row>
    <row r="59" spans="1:17" ht="22.5" x14ac:dyDescent="0.6">
      <c r="A59" s="178">
        <v>50</v>
      </c>
      <c r="B59" s="192" t="s">
        <v>373</v>
      </c>
      <c r="C59" s="179">
        <v>250775</v>
      </c>
      <c r="D59" s="189">
        <v>15707</v>
      </c>
      <c r="E59" s="181" t="s">
        <v>312</v>
      </c>
      <c r="F59" s="181" t="s">
        <v>11</v>
      </c>
      <c r="G59" s="182" t="s">
        <v>379</v>
      </c>
      <c r="H59" s="197" t="s">
        <v>382</v>
      </c>
      <c r="I59" s="184" t="s">
        <v>56</v>
      </c>
      <c r="J59" s="184"/>
      <c r="K59" s="185"/>
      <c r="L59" s="185"/>
      <c r="M59" s="186"/>
      <c r="N59" s="186"/>
      <c r="O59" s="187"/>
      <c r="P59" s="190"/>
      <c r="Q59" s="188" t="s">
        <v>314</v>
      </c>
    </row>
    <row r="60" spans="1:17" ht="22.5" x14ac:dyDescent="0.6">
      <c r="A60" s="178">
        <v>51</v>
      </c>
      <c r="B60" s="192" t="s">
        <v>374</v>
      </c>
      <c r="C60" s="179">
        <v>250802</v>
      </c>
      <c r="D60" s="189">
        <v>27579</v>
      </c>
      <c r="E60" s="181" t="s">
        <v>312</v>
      </c>
      <c r="F60" s="181" t="s">
        <v>11</v>
      </c>
      <c r="G60" s="182" t="s">
        <v>379</v>
      </c>
      <c r="H60" s="197" t="s">
        <v>382</v>
      </c>
      <c r="I60" s="184"/>
      <c r="J60" s="184"/>
      <c r="K60" s="185"/>
      <c r="L60" s="185"/>
      <c r="M60" s="186"/>
      <c r="N60" s="186"/>
      <c r="O60" s="187"/>
      <c r="P60" s="187" t="s">
        <v>56</v>
      </c>
      <c r="Q60" s="188" t="s">
        <v>313</v>
      </c>
    </row>
    <row r="61" spans="1:17" ht="22.5" x14ac:dyDescent="0.6">
      <c r="A61" s="178">
        <v>52</v>
      </c>
      <c r="B61" s="192" t="s">
        <v>375</v>
      </c>
      <c r="C61" s="179">
        <v>656181</v>
      </c>
      <c r="D61" s="189">
        <v>19086</v>
      </c>
      <c r="E61" s="181" t="s">
        <v>312</v>
      </c>
      <c r="F61" s="181" t="s">
        <v>11</v>
      </c>
      <c r="G61" s="182" t="s">
        <v>379</v>
      </c>
      <c r="H61" s="197" t="s">
        <v>382</v>
      </c>
      <c r="I61" s="184"/>
      <c r="J61" s="184"/>
      <c r="K61" s="185"/>
      <c r="L61" s="185"/>
      <c r="M61" s="186"/>
      <c r="N61" s="186"/>
      <c r="O61" s="187"/>
      <c r="P61" s="187" t="s">
        <v>56</v>
      </c>
      <c r="Q61" s="188" t="s">
        <v>313</v>
      </c>
    </row>
    <row r="62" spans="1:17" ht="22.5" x14ac:dyDescent="0.6">
      <c r="A62" s="178">
        <v>53</v>
      </c>
      <c r="B62" s="192" t="s">
        <v>376</v>
      </c>
      <c r="C62" s="179">
        <v>250713</v>
      </c>
      <c r="D62" s="189">
        <v>17899</v>
      </c>
      <c r="E62" s="181" t="s">
        <v>312</v>
      </c>
      <c r="F62" s="181" t="s">
        <v>11</v>
      </c>
      <c r="G62" s="182" t="s">
        <v>379</v>
      </c>
      <c r="H62" s="197" t="s">
        <v>382</v>
      </c>
      <c r="I62" s="184" t="s">
        <v>56</v>
      </c>
      <c r="J62" s="184"/>
      <c r="K62" s="185"/>
      <c r="L62" s="185"/>
      <c r="M62" s="186"/>
      <c r="N62" s="186"/>
      <c r="O62" s="187"/>
      <c r="P62" s="190"/>
      <c r="Q62" s="188" t="s">
        <v>314</v>
      </c>
    </row>
    <row r="63" spans="1:17" ht="22.5" x14ac:dyDescent="0.6">
      <c r="A63" s="178">
        <v>54</v>
      </c>
      <c r="B63" s="192" t="s">
        <v>377</v>
      </c>
      <c r="C63" s="179">
        <v>766144</v>
      </c>
      <c r="D63" s="189">
        <v>32058</v>
      </c>
      <c r="E63" s="181" t="s">
        <v>312</v>
      </c>
      <c r="F63" s="181" t="s">
        <v>11</v>
      </c>
      <c r="G63" s="182" t="s">
        <v>379</v>
      </c>
      <c r="H63" s="197" t="s">
        <v>382</v>
      </c>
      <c r="I63" s="184"/>
      <c r="J63" s="184"/>
      <c r="K63" s="185"/>
      <c r="L63" s="185"/>
      <c r="M63" s="186"/>
      <c r="N63" s="186"/>
      <c r="O63" s="187" t="s">
        <v>56</v>
      </c>
      <c r="P63" s="190"/>
      <c r="Q63" s="188" t="s">
        <v>313</v>
      </c>
    </row>
    <row r="64" spans="1:17" ht="22.5" x14ac:dyDescent="0.6">
      <c r="A64" s="178">
        <v>55</v>
      </c>
      <c r="B64" s="192" t="s">
        <v>378</v>
      </c>
      <c r="C64" s="178"/>
      <c r="D64" s="189">
        <v>26758</v>
      </c>
      <c r="E64" s="181" t="s">
        <v>312</v>
      </c>
      <c r="F64" s="181" t="s">
        <v>11</v>
      </c>
      <c r="G64" s="182" t="s">
        <v>379</v>
      </c>
      <c r="H64" s="197" t="s">
        <v>382</v>
      </c>
      <c r="I64" s="184"/>
      <c r="J64" s="184"/>
      <c r="K64" s="185"/>
      <c r="L64" s="185"/>
      <c r="M64" s="186"/>
      <c r="N64" s="186"/>
      <c r="O64" s="187"/>
      <c r="P64" s="187" t="s">
        <v>56</v>
      </c>
      <c r="Q64" s="188" t="s">
        <v>313</v>
      </c>
    </row>
    <row r="65" spans="1:17" ht="22.5" x14ac:dyDescent="0.6">
      <c r="A65" s="385" t="s">
        <v>325</v>
      </c>
      <c r="B65" s="385"/>
      <c r="C65" s="178"/>
      <c r="D65" s="178"/>
      <c r="E65" s="178"/>
      <c r="F65" s="178"/>
      <c r="G65" s="178"/>
      <c r="H65" s="178"/>
      <c r="I65" s="193">
        <v>10</v>
      </c>
      <c r="J65" s="193">
        <v>6</v>
      </c>
      <c r="K65" s="194">
        <v>5</v>
      </c>
      <c r="L65" s="194"/>
      <c r="M65" s="195">
        <v>10</v>
      </c>
      <c r="N65" s="195">
        <v>10</v>
      </c>
      <c r="O65" s="190">
        <v>3</v>
      </c>
      <c r="P65" s="190">
        <v>11</v>
      </c>
      <c r="Q65" s="178" t="s">
        <v>326</v>
      </c>
    </row>
    <row r="66" spans="1:17" ht="22.5" x14ac:dyDescent="0.6">
      <c r="A66" s="385" t="s">
        <v>327</v>
      </c>
      <c r="B66" s="385"/>
      <c r="C66" s="178"/>
      <c r="D66" s="178"/>
      <c r="E66" s="178"/>
      <c r="F66" s="178"/>
      <c r="G66" s="178"/>
      <c r="H66" s="178"/>
      <c r="I66" s="386">
        <v>16</v>
      </c>
      <c r="J66" s="386"/>
      <c r="K66" s="387">
        <v>5</v>
      </c>
      <c r="L66" s="387"/>
      <c r="M66" s="388">
        <v>20</v>
      </c>
      <c r="N66" s="388"/>
      <c r="O66" s="380">
        <v>14</v>
      </c>
      <c r="P66" s="380"/>
      <c r="Q66" s="178" t="s">
        <v>328</v>
      </c>
    </row>
    <row r="68" spans="1:17" ht="40.5" customHeight="1" x14ac:dyDescent="0.25"/>
    <row r="69" spans="1:17" ht="28.5" x14ac:dyDescent="0.45">
      <c r="C69" s="202"/>
      <c r="D69" s="202"/>
      <c r="E69" s="374" t="s">
        <v>558</v>
      </c>
      <c r="F69" s="374"/>
      <c r="G69" s="374"/>
      <c r="H69" s="374"/>
      <c r="I69" s="374"/>
      <c r="J69" s="202"/>
      <c r="K69" s="202"/>
      <c r="L69" s="202"/>
      <c r="M69" s="202"/>
      <c r="N69" s="202"/>
    </row>
    <row r="70" spans="1:17" ht="47.25" customHeight="1" x14ac:dyDescent="0.25">
      <c r="C70" s="372"/>
      <c r="D70" s="372"/>
      <c r="E70" s="202"/>
      <c r="F70" s="202"/>
      <c r="G70" s="202"/>
      <c r="H70" s="202"/>
      <c r="I70" s="202"/>
      <c r="J70" s="202"/>
      <c r="K70" s="202"/>
      <c r="L70" s="202"/>
      <c r="M70" s="202"/>
      <c r="N70" s="202"/>
    </row>
    <row r="71" spans="1:17" x14ac:dyDescent="0.25">
      <c r="C71" s="202"/>
      <c r="D71" s="202"/>
      <c r="E71" s="202"/>
      <c r="F71" s="202"/>
      <c r="G71" s="202"/>
      <c r="H71" s="202"/>
      <c r="I71" s="202"/>
      <c r="J71" s="202"/>
      <c r="K71" s="202"/>
      <c r="L71" s="202"/>
      <c r="M71" s="202"/>
      <c r="N71" s="202"/>
    </row>
    <row r="72" spans="1:17" ht="26.25" x14ac:dyDescent="0.4">
      <c r="C72" s="332" t="s">
        <v>74</v>
      </c>
      <c r="D72" s="332"/>
      <c r="E72" s="332"/>
      <c r="F72" s="205"/>
      <c r="G72" s="205"/>
      <c r="H72" s="205"/>
      <c r="I72" s="205"/>
      <c r="J72" s="205"/>
      <c r="K72" s="332" t="s">
        <v>514</v>
      </c>
      <c r="L72" s="332"/>
      <c r="M72" s="332"/>
      <c r="N72" s="332"/>
    </row>
    <row r="73" spans="1:17" ht="33.75" customHeight="1" x14ac:dyDescent="0.25"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</row>
    <row r="74" spans="1:17" ht="56.25" customHeight="1" x14ac:dyDescent="0.25"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</row>
    <row r="75" spans="1:17" ht="28.5" x14ac:dyDescent="0.45">
      <c r="C75" s="374" t="s">
        <v>515</v>
      </c>
      <c r="D75" s="374"/>
      <c r="E75" s="374"/>
      <c r="F75" s="206"/>
      <c r="G75" s="206"/>
      <c r="H75" s="206"/>
      <c r="I75" s="206"/>
      <c r="J75" s="206"/>
      <c r="K75" s="374" t="s">
        <v>516</v>
      </c>
      <c r="L75" s="374"/>
      <c r="M75" s="374"/>
      <c r="N75" s="374"/>
    </row>
    <row r="76" spans="1:17" ht="26.25" x14ac:dyDescent="0.4">
      <c r="C76" s="389" t="s">
        <v>512</v>
      </c>
      <c r="D76" s="389"/>
      <c r="E76" s="389"/>
      <c r="F76" s="207"/>
      <c r="G76" s="207"/>
      <c r="H76" s="207"/>
      <c r="I76" s="207"/>
      <c r="J76" s="389" t="s">
        <v>513</v>
      </c>
      <c r="K76" s="389"/>
      <c r="L76" s="389"/>
      <c r="M76" s="389"/>
      <c r="N76" s="389"/>
      <c r="O76" s="389"/>
    </row>
  </sheetData>
  <mergeCells count="30">
    <mergeCell ref="E69:I69"/>
    <mergeCell ref="J76:O76"/>
    <mergeCell ref="C76:E76"/>
    <mergeCell ref="K75:N75"/>
    <mergeCell ref="K72:N72"/>
    <mergeCell ref="C70:D70"/>
    <mergeCell ref="C72:E72"/>
    <mergeCell ref="C75:E75"/>
    <mergeCell ref="A65:B65"/>
    <mergeCell ref="A66:B66"/>
    <mergeCell ref="I66:J66"/>
    <mergeCell ref="K66:L66"/>
    <mergeCell ref="M66:N66"/>
    <mergeCell ref="O66:P66"/>
    <mergeCell ref="H8:H9"/>
    <mergeCell ref="I8:J8"/>
    <mergeCell ref="K8:L8"/>
    <mergeCell ref="M8:N8"/>
    <mergeCell ref="O8:P8"/>
    <mergeCell ref="Q8:Q9"/>
    <mergeCell ref="A6:Q6"/>
    <mergeCell ref="A7:A9"/>
    <mergeCell ref="B7:B9"/>
    <mergeCell ref="C7:C9"/>
    <mergeCell ref="D7:D9"/>
    <mergeCell ref="E7:H7"/>
    <mergeCell ref="I7:Q7"/>
    <mergeCell ref="E8:E9"/>
    <mergeCell ref="F8:F9"/>
    <mergeCell ref="G8:G9"/>
  </mergeCells>
  <pageMargins left="0.7" right="0.7" top="0.75" bottom="0.75" header="0.3" footer="0.3"/>
  <pageSetup paperSize="9" scale="41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136"/>
  <sheetViews>
    <sheetView topLeftCell="A121" workbookViewId="0">
      <selection activeCell="D129" sqref="D129:F129"/>
    </sheetView>
  </sheetViews>
  <sheetFormatPr defaultRowHeight="15" x14ac:dyDescent="0.25"/>
  <cols>
    <col min="1" max="1" width="5.28515625" customWidth="1"/>
    <col min="2" max="2" width="30.140625" customWidth="1"/>
    <col min="3" max="3" width="18.7109375" customWidth="1"/>
    <col min="4" max="4" width="20.42578125" customWidth="1"/>
    <col min="5" max="5" width="14.5703125" customWidth="1"/>
    <col min="6" max="6" width="16.28515625" customWidth="1"/>
    <col min="7" max="7" width="18.42578125" customWidth="1"/>
    <col min="8" max="8" width="25.85546875" customWidth="1"/>
    <col min="9" max="9" width="26.28515625" customWidth="1"/>
  </cols>
  <sheetData>
    <row r="4" spans="1:9" ht="57.75" customHeight="1" x14ac:dyDescent="0.25"/>
    <row r="5" spans="1:9" ht="31.5" x14ac:dyDescent="0.5">
      <c r="B5" s="390" t="s">
        <v>508</v>
      </c>
      <c r="C5" s="335"/>
      <c r="D5" s="335"/>
      <c r="E5" s="335"/>
      <c r="F5" s="335"/>
      <c r="G5" s="335"/>
      <c r="H5" s="335"/>
      <c r="I5" s="335"/>
    </row>
    <row r="6" spans="1:9" ht="15.75" thickBot="1" x14ac:dyDescent="0.3"/>
    <row r="7" spans="1:9" ht="45.75" thickBot="1" x14ac:dyDescent="0.3">
      <c r="A7" s="198" t="s">
        <v>15</v>
      </c>
      <c r="B7" s="260" t="s">
        <v>383</v>
      </c>
      <c r="C7" s="260" t="s">
        <v>3</v>
      </c>
      <c r="D7" s="260" t="s">
        <v>384</v>
      </c>
      <c r="E7" s="260" t="s">
        <v>385</v>
      </c>
      <c r="F7" s="260" t="s">
        <v>386</v>
      </c>
      <c r="G7" s="260" t="s">
        <v>387</v>
      </c>
      <c r="H7" s="260" t="s">
        <v>16</v>
      </c>
      <c r="I7" s="260" t="s">
        <v>388</v>
      </c>
    </row>
    <row r="8" spans="1:9" ht="15.75" thickBot="1" x14ac:dyDescent="0.3">
      <c r="A8" s="200">
        <v>1</v>
      </c>
      <c r="B8" s="199" t="s">
        <v>389</v>
      </c>
      <c r="C8" s="261">
        <v>29871</v>
      </c>
      <c r="D8" s="262">
        <v>250799</v>
      </c>
      <c r="E8" s="262">
        <v>100538620</v>
      </c>
      <c r="F8" s="263" t="s">
        <v>11</v>
      </c>
      <c r="G8" s="263" t="s">
        <v>379</v>
      </c>
      <c r="H8" s="263" t="s">
        <v>382</v>
      </c>
      <c r="I8" s="264" t="s">
        <v>390</v>
      </c>
    </row>
    <row r="9" spans="1:9" ht="15.75" thickBot="1" x14ac:dyDescent="0.3">
      <c r="A9" s="200">
        <v>2</v>
      </c>
      <c r="B9" s="199" t="s">
        <v>391</v>
      </c>
      <c r="C9" s="261">
        <v>21534</v>
      </c>
      <c r="D9" s="262">
        <v>250672</v>
      </c>
      <c r="E9" s="262">
        <v>100362982</v>
      </c>
      <c r="F9" s="263" t="s">
        <v>11</v>
      </c>
      <c r="G9" s="263" t="s">
        <v>379</v>
      </c>
      <c r="H9" s="263" t="s">
        <v>382</v>
      </c>
      <c r="I9" s="264" t="s">
        <v>392</v>
      </c>
    </row>
    <row r="10" spans="1:9" ht="15.75" thickBot="1" x14ac:dyDescent="0.3">
      <c r="A10" s="200">
        <v>3</v>
      </c>
      <c r="B10" s="199" t="s">
        <v>393</v>
      </c>
      <c r="C10" s="261">
        <v>16495</v>
      </c>
      <c r="D10" s="262">
        <v>250962</v>
      </c>
      <c r="E10" s="262">
        <v>100171413</v>
      </c>
      <c r="F10" s="263" t="s">
        <v>11</v>
      </c>
      <c r="G10" s="263" t="s">
        <v>379</v>
      </c>
      <c r="H10" s="263" t="s">
        <v>382</v>
      </c>
      <c r="I10" s="264" t="s">
        <v>392</v>
      </c>
    </row>
    <row r="11" spans="1:9" ht="15.75" thickBot="1" x14ac:dyDescent="0.3">
      <c r="A11" s="200">
        <v>4</v>
      </c>
      <c r="B11" s="199" t="s">
        <v>394</v>
      </c>
      <c r="C11" s="261">
        <v>25934</v>
      </c>
      <c r="D11" s="262">
        <v>250699</v>
      </c>
      <c r="E11" s="262">
        <v>100991219</v>
      </c>
      <c r="F11" s="263" t="s">
        <v>11</v>
      </c>
      <c r="G11" s="263" t="s">
        <v>379</v>
      </c>
      <c r="H11" s="263" t="s">
        <v>382</v>
      </c>
      <c r="I11" s="264" t="s">
        <v>390</v>
      </c>
    </row>
    <row r="12" spans="1:9" ht="15.75" thickBot="1" x14ac:dyDescent="0.3">
      <c r="A12" s="200">
        <v>5</v>
      </c>
      <c r="B12" s="199" t="s">
        <v>395</v>
      </c>
      <c r="C12" s="261">
        <v>14611</v>
      </c>
      <c r="D12" s="262">
        <v>250869</v>
      </c>
      <c r="E12" s="262">
        <v>100180745</v>
      </c>
      <c r="F12" s="263" t="s">
        <v>11</v>
      </c>
      <c r="G12" s="263" t="s">
        <v>379</v>
      </c>
      <c r="H12" s="263" t="s">
        <v>382</v>
      </c>
      <c r="I12" s="264" t="s">
        <v>392</v>
      </c>
    </row>
    <row r="13" spans="1:9" ht="15.75" thickBot="1" x14ac:dyDescent="0.3">
      <c r="A13" s="200">
        <v>6</v>
      </c>
      <c r="B13" s="199" t="s">
        <v>396</v>
      </c>
      <c r="C13" s="261">
        <v>16803</v>
      </c>
      <c r="D13" s="262">
        <v>250650</v>
      </c>
      <c r="E13" s="262">
        <v>100168921</v>
      </c>
      <c r="F13" s="263" t="s">
        <v>11</v>
      </c>
      <c r="G13" s="263" t="s">
        <v>379</v>
      </c>
      <c r="H13" s="263" t="s">
        <v>382</v>
      </c>
      <c r="I13" s="264" t="s">
        <v>392</v>
      </c>
    </row>
    <row r="14" spans="1:9" ht="15.75" thickBot="1" x14ac:dyDescent="0.3">
      <c r="A14" s="200">
        <v>7</v>
      </c>
      <c r="B14" s="199" t="s">
        <v>397</v>
      </c>
      <c r="C14" s="261">
        <v>17899</v>
      </c>
      <c r="D14" s="262">
        <v>250694</v>
      </c>
      <c r="E14" s="262">
        <v>100205725</v>
      </c>
      <c r="F14" s="263" t="s">
        <v>11</v>
      </c>
      <c r="G14" s="263" t="s">
        <v>379</v>
      </c>
      <c r="H14" s="263" t="s">
        <v>382</v>
      </c>
      <c r="I14" s="264" t="s">
        <v>392</v>
      </c>
    </row>
    <row r="15" spans="1:9" ht="15.75" thickBot="1" x14ac:dyDescent="0.3">
      <c r="A15" s="200">
        <v>8</v>
      </c>
      <c r="B15" s="199" t="s">
        <v>398</v>
      </c>
      <c r="C15" s="261">
        <v>17728</v>
      </c>
      <c r="D15" s="262">
        <v>250788</v>
      </c>
      <c r="E15" s="262">
        <v>100183778</v>
      </c>
      <c r="F15" s="263" t="s">
        <v>11</v>
      </c>
      <c r="G15" s="263" t="s">
        <v>379</v>
      </c>
      <c r="H15" s="263" t="s">
        <v>382</v>
      </c>
      <c r="I15" s="264" t="s">
        <v>392</v>
      </c>
    </row>
    <row r="16" spans="1:9" ht="15.75" thickBot="1" x14ac:dyDescent="0.3">
      <c r="A16" s="200">
        <v>9</v>
      </c>
      <c r="B16" s="199" t="s">
        <v>399</v>
      </c>
      <c r="C16" s="261">
        <v>31496</v>
      </c>
      <c r="D16" s="262">
        <v>711010</v>
      </c>
      <c r="E16" s="262"/>
      <c r="F16" s="263" t="s">
        <v>11</v>
      </c>
      <c r="G16" s="263" t="s">
        <v>379</v>
      </c>
      <c r="H16" s="263" t="s">
        <v>382</v>
      </c>
      <c r="I16" s="264" t="s">
        <v>390</v>
      </c>
    </row>
    <row r="17" spans="1:9" ht="15.75" thickBot="1" x14ac:dyDescent="0.3">
      <c r="A17" s="200">
        <v>10</v>
      </c>
      <c r="B17" s="199" t="s">
        <v>400</v>
      </c>
      <c r="C17" s="261">
        <v>14682</v>
      </c>
      <c r="D17" s="262">
        <v>250804</v>
      </c>
      <c r="E17" s="262">
        <v>100168971</v>
      </c>
      <c r="F17" s="263" t="s">
        <v>11</v>
      </c>
      <c r="G17" s="263" t="s">
        <v>379</v>
      </c>
      <c r="H17" s="263" t="s">
        <v>382</v>
      </c>
      <c r="I17" s="264" t="s">
        <v>392</v>
      </c>
    </row>
    <row r="18" spans="1:9" ht="15.75" thickBot="1" x14ac:dyDescent="0.3">
      <c r="A18" s="200">
        <v>11</v>
      </c>
      <c r="B18" s="199" t="s">
        <v>401</v>
      </c>
      <c r="C18" s="261">
        <v>20926</v>
      </c>
      <c r="D18" s="262">
        <v>250715</v>
      </c>
      <c r="E18" s="262"/>
      <c r="F18" s="263" t="s">
        <v>11</v>
      </c>
      <c r="G18" s="263" t="s">
        <v>379</v>
      </c>
      <c r="H18" s="263" t="s">
        <v>382</v>
      </c>
      <c r="I18" s="264" t="s">
        <v>392</v>
      </c>
    </row>
    <row r="19" spans="1:9" ht="15.75" thickBot="1" x14ac:dyDescent="0.3">
      <c r="A19" s="200">
        <v>12</v>
      </c>
      <c r="B19" s="199" t="s">
        <v>402</v>
      </c>
      <c r="C19" s="261">
        <v>19133</v>
      </c>
      <c r="D19" s="262">
        <v>250873</v>
      </c>
      <c r="E19" s="262">
        <v>100183812</v>
      </c>
      <c r="F19" s="263" t="s">
        <v>11</v>
      </c>
      <c r="G19" s="263" t="s">
        <v>379</v>
      </c>
      <c r="H19" s="263" t="s">
        <v>382</v>
      </c>
      <c r="I19" s="264" t="s">
        <v>392</v>
      </c>
    </row>
    <row r="20" spans="1:9" ht="15.75" thickBot="1" x14ac:dyDescent="0.3">
      <c r="A20" s="200">
        <v>13</v>
      </c>
      <c r="B20" s="199" t="s">
        <v>403</v>
      </c>
      <c r="C20" s="261">
        <v>16881</v>
      </c>
      <c r="D20" s="262">
        <v>250780</v>
      </c>
      <c r="E20" s="262">
        <v>100168964</v>
      </c>
      <c r="F20" s="263" t="s">
        <v>11</v>
      </c>
      <c r="G20" s="263" t="s">
        <v>379</v>
      </c>
      <c r="H20" s="263" t="s">
        <v>382</v>
      </c>
      <c r="I20" s="264" t="s">
        <v>392</v>
      </c>
    </row>
    <row r="21" spans="1:9" ht="15.75" thickBot="1" x14ac:dyDescent="0.3">
      <c r="A21" s="200">
        <v>14</v>
      </c>
      <c r="B21" s="199" t="s">
        <v>404</v>
      </c>
      <c r="C21" s="261">
        <v>16803</v>
      </c>
      <c r="D21" s="262">
        <v>250783</v>
      </c>
      <c r="E21" s="262">
        <v>100205759</v>
      </c>
      <c r="F21" s="263" t="s">
        <v>11</v>
      </c>
      <c r="G21" s="263" t="s">
        <v>379</v>
      </c>
      <c r="H21" s="263" t="s">
        <v>382</v>
      </c>
      <c r="I21" s="264" t="s">
        <v>392</v>
      </c>
    </row>
    <row r="22" spans="1:9" ht="15.75" thickBot="1" x14ac:dyDescent="0.3">
      <c r="A22" s="200">
        <v>15</v>
      </c>
      <c r="B22" s="199" t="s">
        <v>405</v>
      </c>
      <c r="C22" s="261">
        <v>19456</v>
      </c>
      <c r="D22" s="262">
        <v>250666</v>
      </c>
      <c r="E22" s="262">
        <v>100183712</v>
      </c>
      <c r="F22" s="263" t="s">
        <v>11</v>
      </c>
      <c r="G22" s="263" t="s">
        <v>379</v>
      </c>
      <c r="H22" s="263" t="s">
        <v>382</v>
      </c>
      <c r="I22" s="264" t="s">
        <v>392</v>
      </c>
    </row>
    <row r="23" spans="1:9" ht="15.75" thickBot="1" x14ac:dyDescent="0.3">
      <c r="A23" s="200">
        <v>16</v>
      </c>
      <c r="B23" s="199" t="s">
        <v>406</v>
      </c>
      <c r="C23" s="261">
        <v>18274</v>
      </c>
      <c r="D23" s="262">
        <v>250795</v>
      </c>
      <c r="E23" s="262">
        <v>100363031</v>
      </c>
      <c r="F23" s="263" t="s">
        <v>11</v>
      </c>
      <c r="G23" s="263" t="s">
        <v>379</v>
      </c>
      <c r="H23" s="263" t="s">
        <v>382</v>
      </c>
      <c r="I23" s="264" t="s">
        <v>392</v>
      </c>
    </row>
    <row r="24" spans="1:9" ht="15.75" thickBot="1" x14ac:dyDescent="0.3">
      <c r="A24" s="200">
        <v>17</v>
      </c>
      <c r="B24" s="199" t="s">
        <v>407</v>
      </c>
      <c r="C24" s="261">
        <v>16622</v>
      </c>
      <c r="D24" s="262">
        <v>250794</v>
      </c>
      <c r="E24" s="262">
        <v>100180711</v>
      </c>
      <c r="F24" s="263" t="s">
        <v>11</v>
      </c>
      <c r="G24" s="263" t="s">
        <v>379</v>
      </c>
      <c r="H24" s="263" t="s">
        <v>382</v>
      </c>
      <c r="I24" s="264" t="s">
        <v>392</v>
      </c>
    </row>
    <row r="25" spans="1:9" ht="15.75" thickBot="1" x14ac:dyDescent="0.3">
      <c r="A25" s="200">
        <v>18</v>
      </c>
      <c r="B25" s="199" t="s">
        <v>408</v>
      </c>
      <c r="C25" s="261">
        <v>19433</v>
      </c>
      <c r="D25" s="262">
        <v>250683</v>
      </c>
      <c r="E25" s="262">
        <v>100536894</v>
      </c>
      <c r="F25" s="263" t="s">
        <v>11</v>
      </c>
      <c r="G25" s="263" t="s">
        <v>379</v>
      </c>
      <c r="H25" s="263" t="s">
        <v>382</v>
      </c>
      <c r="I25" s="264" t="s">
        <v>392</v>
      </c>
    </row>
    <row r="26" spans="1:9" ht="15.75" thickBot="1" x14ac:dyDescent="0.3">
      <c r="A26" s="200">
        <v>19</v>
      </c>
      <c r="B26" s="199" t="s">
        <v>409</v>
      </c>
      <c r="C26" s="261">
        <v>19699</v>
      </c>
      <c r="D26" s="262">
        <v>250709</v>
      </c>
      <c r="E26" s="262">
        <v>100171320</v>
      </c>
      <c r="F26" s="263" t="s">
        <v>11</v>
      </c>
      <c r="G26" s="263" t="s">
        <v>379</v>
      </c>
      <c r="H26" s="263" t="s">
        <v>382</v>
      </c>
      <c r="I26" s="264" t="s">
        <v>392</v>
      </c>
    </row>
    <row r="27" spans="1:9" ht="15.75" thickBot="1" x14ac:dyDescent="0.3">
      <c r="A27" s="200">
        <v>20</v>
      </c>
      <c r="B27" s="199" t="s">
        <v>410</v>
      </c>
      <c r="C27" s="261">
        <v>18994</v>
      </c>
      <c r="D27" s="262">
        <v>250692</v>
      </c>
      <c r="E27" s="262">
        <v>100180652</v>
      </c>
      <c r="F27" s="263" t="s">
        <v>11</v>
      </c>
      <c r="G27" s="263" t="s">
        <v>379</v>
      </c>
      <c r="H27" s="263" t="s">
        <v>382</v>
      </c>
      <c r="I27" s="264" t="s">
        <v>392</v>
      </c>
    </row>
    <row r="28" spans="1:9" ht="15.75" thickBot="1" x14ac:dyDescent="0.3">
      <c r="A28" s="200">
        <v>21</v>
      </c>
      <c r="B28" s="199" t="s">
        <v>411</v>
      </c>
      <c r="C28" s="261">
        <v>17811</v>
      </c>
      <c r="D28" s="262">
        <v>656146</v>
      </c>
      <c r="E28" s="262">
        <v>100295994</v>
      </c>
      <c r="F28" s="263" t="s">
        <v>11</v>
      </c>
      <c r="G28" s="263" t="s">
        <v>379</v>
      </c>
      <c r="H28" s="263" t="s">
        <v>382</v>
      </c>
      <c r="I28" s="264" t="s">
        <v>392</v>
      </c>
    </row>
    <row r="29" spans="1:9" ht="15.75" thickBot="1" x14ac:dyDescent="0.3">
      <c r="A29" s="200">
        <v>22</v>
      </c>
      <c r="B29" s="199" t="s">
        <v>412</v>
      </c>
      <c r="C29" s="261">
        <v>19960</v>
      </c>
      <c r="D29" s="262">
        <v>250664</v>
      </c>
      <c r="E29" s="262">
        <v>100854852</v>
      </c>
      <c r="F29" s="263" t="s">
        <v>11</v>
      </c>
      <c r="G29" s="263" t="s">
        <v>379</v>
      </c>
      <c r="H29" s="263" t="s">
        <v>382</v>
      </c>
      <c r="I29" s="264" t="s">
        <v>392</v>
      </c>
    </row>
    <row r="30" spans="1:9" ht="15.75" thickBot="1" x14ac:dyDescent="0.3">
      <c r="A30" s="200">
        <v>23</v>
      </c>
      <c r="B30" s="199" t="s">
        <v>413</v>
      </c>
      <c r="C30" s="261">
        <v>17547</v>
      </c>
      <c r="D30" s="262">
        <v>250670</v>
      </c>
      <c r="E30" s="262">
        <v>100171302</v>
      </c>
      <c r="F30" s="263" t="s">
        <v>11</v>
      </c>
      <c r="G30" s="263" t="s">
        <v>379</v>
      </c>
      <c r="H30" s="263" t="s">
        <v>382</v>
      </c>
      <c r="I30" s="264" t="s">
        <v>392</v>
      </c>
    </row>
    <row r="31" spans="1:9" ht="15.75" thickBot="1" x14ac:dyDescent="0.3">
      <c r="A31" s="200">
        <v>24</v>
      </c>
      <c r="B31" s="199" t="s">
        <v>414</v>
      </c>
      <c r="C31" s="261">
        <v>18629</v>
      </c>
      <c r="D31" s="262">
        <v>250658</v>
      </c>
      <c r="E31" s="262">
        <v>100536893</v>
      </c>
      <c r="F31" s="263" t="s">
        <v>11</v>
      </c>
      <c r="G31" s="263" t="s">
        <v>379</v>
      </c>
      <c r="H31" s="263" t="s">
        <v>382</v>
      </c>
      <c r="I31" s="264" t="s">
        <v>392</v>
      </c>
    </row>
    <row r="32" spans="1:9" ht="15.75" thickBot="1" x14ac:dyDescent="0.3">
      <c r="A32" s="200">
        <v>25</v>
      </c>
      <c r="B32" s="199" t="s">
        <v>415</v>
      </c>
      <c r="C32" s="261">
        <v>18460</v>
      </c>
      <c r="D32" s="262">
        <v>250711</v>
      </c>
      <c r="E32" s="262">
        <v>100168939</v>
      </c>
      <c r="F32" s="263" t="s">
        <v>11</v>
      </c>
      <c r="G32" s="263" t="s">
        <v>379</v>
      </c>
      <c r="H32" s="263" t="s">
        <v>382</v>
      </c>
      <c r="I32" s="264" t="s">
        <v>392</v>
      </c>
    </row>
    <row r="33" spans="1:9" ht="15.75" thickBot="1" x14ac:dyDescent="0.3">
      <c r="A33" s="200">
        <v>26</v>
      </c>
      <c r="B33" s="199" t="s">
        <v>416</v>
      </c>
      <c r="C33" s="261">
        <v>13881</v>
      </c>
      <c r="D33" s="262">
        <v>250807</v>
      </c>
      <c r="E33" s="262">
        <v>100205761</v>
      </c>
      <c r="F33" s="263" t="s">
        <v>11</v>
      </c>
      <c r="G33" s="263" t="s">
        <v>379</v>
      </c>
      <c r="H33" s="263" t="s">
        <v>382</v>
      </c>
      <c r="I33" s="264" t="s">
        <v>392</v>
      </c>
    </row>
    <row r="34" spans="1:9" ht="15.75" thickBot="1" x14ac:dyDescent="0.3">
      <c r="A34" s="200">
        <v>27</v>
      </c>
      <c r="B34" s="199" t="s">
        <v>417</v>
      </c>
      <c r="C34" s="261">
        <v>18321</v>
      </c>
      <c r="D34" s="262">
        <v>250685</v>
      </c>
      <c r="E34" s="262">
        <v>100183714</v>
      </c>
      <c r="F34" s="263" t="s">
        <v>11</v>
      </c>
      <c r="G34" s="263" t="s">
        <v>379</v>
      </c>
      <c r="H34" s="263" t="s">
        <v>382</v>
      </c>
      <c r="I34" s="264" t="s">
        <v>392</v>
      </c>
    </row>
    <row r="35" spans="1:9" ht="15.75" thickBot="1" x14ac:dyDescent="0.3">
      <c r="A35" s="200">
        <v>28</v>
      </c>
      <c r="B35" s="199" t="s">
        <v>418</v>
      </c>
      <c r="C35" s="261">
        <v>19950</v>
      </c>
      <c r="D35" s="262">
        <v>250811</v>
      </c>
      <c r="E35" s="262">
        <v>100183780</v>
      </c>
      <c r="F35" s="263" t="s">
        <v>11</v>
      </c>
      <c r="G35" s="263" t="s">
        <v>379</v>
      </c>
      <c r="H35" s="263" t="s">
        <v>382</v>
      </c>
      <c r="I35" s="264" t="s">
        <v>392</v>
      </c>
    </row>
    <row r="36" spans="1:9" ht="15.75" thickBot="1" x14ac:dyDescent="0.3">
      <c r="A36" s="200">
        <v>29</v>
      </c>
      <c r="B36" s="199" t="s">
        <v>419</v>
      </c>
      <c r="C36" s="261">
        <v>19394</v>
      </c>
      <c r="D36" s="262">
        <v>250768</v>
      </c>
      <c r="E36" s="262">
        <v>100171345</v>
      </c>
      <c r="F36" s="263" t="s">
        <v>11</v>
      </c>
      <c r="G36" s="263" t="s">
        <v>379</v>
      </c>
      <c r="H36" s="263" t="s">
        <v>382</v>
      </c>
      <c r="I36" s="264" t="s">
        <v>392</v>
      </c>
    </row>
    <row r="37" spans="1:9" ht="15.75" thickBot="1" x14ac:dyDescent="0.3">
      <c r="A37" s="200">
        <v>30</v>
      </c>
      <c r="B37" s="199" t="s">
        <v>420</v>
      </c>
      <c r="C37" s="261">
        <v>17300</v>
      </c>
      <c r="D37" s="262">
        <v>7660118</v>
      </c>
      <c r="E37" s="262">
        <v>100566055</v>
      </c>
      <c r="F37" s="263" t="s">
        <v>11</v>
      </c>
      <c r="G37" s="263" t="s">
        <v>379</v>
      </c>
      <c r="H37" s="263" t="s">
        <v>382</v>
      </c>
      <c r="I37" s="264" t="s">
        <v>392</v>
      </c>
    </row>
    <row r="38" spans="1:9" ht="15.75" thickBot="1" x14ac:dyDescent="0.3">
      <c r="A38" s="200">
        <v>31</v>
      </c>
      <c r="B38" s="199" t="s">
        <v>421</v>
      </c>
      <c r="C38" s="261">
        <v>16257</v>
      </c>
      <c r="D38" s="262">
        <v>250793</v>
      </c>
      <c r="E38" s="262">
        <v>100536943</v>
      </c>
      <c r="F38" s="263" t="s">
        <v>11</v>
      </c>
      <c r="G38" s="263" t="s">
        <v>379</v>
      </c>
      <c r="H38" s="263" t="s">
        <v>382</v>
      </c>
      <c r="I38" s="264" t="s">
        <v>392</v>
      </c>
    </row>
    <row r="39" spans="1:9" ht="15.75" thickBot="1" x14ac:dyDescent="0.3">
      <c r="A39" s="200">
        <v>32</v>
      </c>
      <c r="B39" s="199" t="s">
        <v>422</v>
      </c>
      <c r="C39" s="261">
        <v>19726</v>
      </c>
      <c r="D39" s="262">
        <v>250662</v>
      </c>
      <c r="E39" s="262">
        <v>100205710</v>
      </c>
      <c r="F39" s="263" t="s">
        <v>11</v>
      </c>
      <c r="G39" s="263" t="s">
        <v>379</v>
      </c>
      <c r="H39" s="263" t="s">
        <v>382</v>
      </c>
      <c r="I39" s="264" t="s">
        <v>392</v>
      </c>
    </row>
    <row r="40" spans="1:9" ht="15.75" thickBot="1" x14ac:dyDescent="0.3">
      <c r="A40" s="200">
        <v>33</v>
      </c>
      <c r="B40" s="199" t="s">
        <v>423</v>
      </c>
      <c r="C40" s="261">
        <v>17062</v>
      </c>
      <c r="D40" s="262">
        <v>674129</v>
      </c>
      <c r="E40" s="262">
        <v>100286792</v>
      </c>
      <c r="F40" s="263" t="s">
        <v>11</v>
      </c>
      <c r="G40" s="263" t="s">
        <v>379</v>
      </c>
      <c r="H40" s="263" t="s">
        <v>382</v>
      </c>
      <c r="I40" s="264" t="s">
        <v>392</v>
      </c>
    </row>
    <row r="41" spans="1:9" ht="15.75" thickBot="1" x14ac:dyDescent="0.3">
      <c r="A41" s="200">
        <v>34</v>
      </c>
      <c r="B41" s="199" t="s">
        <v>424</v>
      </c>
      <c r="C41" s="261">
        <v>21916</v>
      </c>
      <c r="D41" s="262">
        <v>250684</v>
      </c>
      <c r="E41" s="262">
        <v>100205712</v>
      </c>
      <c r="F41" s="263" t="s">
        <v>11</v>
      </c>
      <c r="G41" s="263" t="s">
        <v>379</v>
      </c>
      <c r="H41" s="263" t="s">
        <v>382</v>
      </c>
      <c r="I41" s="264" t="s">
        <v>392</v>
      </c>
    </row>
    <row r="42" spans="1:9" ht="15.75" thickBot="1" x14ac:dyDescent="0.3">
      <c r="A42" s="200">
        <v>35</v>
      </c>
      <c r="B42" s="199" t="s">
        <v>425</v>
      </c>
      <c r="C42" s="261">
        <v>19086</v>
      </c>
      <c r="D42" s="262">
        <v>656181</v>
      </c>
      <c r="E42" s="262">
        <v>100498704</v>
      </c>
      <c r="F42" s="263" t="s">
        <v>11</v>
      </c>
      <c r="G42" s="263" t="s">
        <v>379</v>
      </c>
      <c r="H42" s="263" t="s">
        <v>382</v>
      </c>
      <c r="I42" s="264" t="s">
        <v>392</v>
      </c>
    </row>
    <row r="43" spans="1:9" ht="15.75" thickBot="1" x14ac:dyDescent="0.3">
      <c r="A43" s="200">
        <v>36</v>
      </c>
      <c r="B43" s="199" t="s">
        <v>426</v>
      </c>
      <c r="C43" s="261">
        <v>15707</v>
      </c>
      <c r="D43" s="262">
        <v>250775</v>
      </c>
      <c r="E43" s="262">
        <v>100180688</v>
      </c>
      <c r="F43" s="263" t="s">
        <v>11</v>
      </c>
      <c r="G43" s="263" t="s">
        <v>379</v>
      </c>
      <c r="H43" s="263" t="s">
        <v>382</v>
      </c>
      <c r="I43" s="264" t="s">
        <v>392</v>
      </c>
    </row>
    <row r="44" spans="1:9" ht="15.75" thickBot="1" x14ac:dyDescent="0.3">
      <c r="A44" s="200">
        <v>37</v>
      </c>
      <c r="B44" s="199" t="s">
        <v>427</v>
      </c>
      <c r="C44" s="261">
        <v>20821</v>
      </c>
      <c r="D44" s="262">
        <v>250689</v>
      </c>
      <c r="E44" s="262">
        <v>100362999</v>
      </c>
      <c r="F44" s="263" t="s">
        <v>11</v>
      </c>
      <c r="G44" s="263" t="s">
        <v>379</v>
      </c>
      <c r="H44" s="263" t="s">
        <v>382</v>
      </c>
      <c r="I44" s="264" t="s">
        <v>392</v>
      </c>
    </row>
    <row r="45" spans="1:9" ht="15.75" thickBot="1" x14ac:dyDescent="0.3">
      <c r="A45" s="200">
        <v>38</v>
      </c>
      <c r="B45" s="199" t="s">
        <v>428</v>
      </c>
      <c r="C45" s="261">
        <v>21931</v>
      </c>
      <c r="D45" s="262">
        <v>250862</v>
      </c>
      <c r="E45" s="262"/>
      <c r="F45" s="263" t="s">
        <v>11</v>
      </c>
      <c r="G45" s="263" t="s">
        <v>379</v>
      </c>
      <c r="H45" s="263" t="s">
        <v>382</v>
      </c>
      <c r="I45" s="264" t="s">
        <v>392</v>
      </c>
    </row>
    <row r="46" spans="1:9" ht="15.75" thickBot="1" x14ac:dyDescent="0.3">
      <c r="A46" s="200">
        <v>39</v>
      </c>
      <c r="B46" s="199" t="s">
        <v>429</v>
      </c>
      <c r="C46" s="261">
        <v>17899</v>
      </c>
      <c r="D46" s="262">
        <v>250682</v>
      </c>
      <c r="E46" s="262">
        <v>100168928</v>
      </c>
      <c r="F46" s="263" t="s">
        <v>11</v>
      </c>
      <c r="G46" s="263" t="s">
        <v>379</v>
      </c>
      <c r="H46" s="263" t="s">
        <v>382</v>
      </c>
      <c r="I46" s="264" t="s">
        <v>392</v>
      </c>
    </row>
    <row r="47" spans="1:9" ht="15.75" thickBot="1" x14ac:dyDescent="0.3">
      <c r="A47" s="200">
        <v>40</v>
      </c>
      <c r="B47" s="199" t="s">
        <v>430</v>
      </c>
      <c r="C47" s="261">
        <v>17899</v>
      </c>
      <c r="D47" s="262">
        <v>250713</v>
      </c>
      <c r="E47" s="262">
        <v>100363000</v>
      </c>
      <c r="F47" s="263" t="s">
        <v>11</v>
      </c>
      <c r="G47" s="263" t="s">
        <v>379</v>
      </c>
      <c r="H47" s="263" t="s">
        <v>382</v>
      </c>
      <c r="I47" s="264" t="s">
        <v>392</v>
      </c>
    </row>
    <row r="48" spans="1:9" ht="15.75" thickBot="1" x14ac:dyDescent="0.3">
      <c r="A48" s="200">
        <v>41</v>
      </c>
      <c r="B48" s="199" t="s">
        <v>431</v>
      </c>
      <c r="C48" s="261">
        <v>14977</v>
      </c>
      <c r="D48" s="262">
        <v>250787</v>
      </c>
      <c r="E48" s="262">
        <v>100171352</v>
      </c>
      <c r="F48" s="263" t="s">
        <v>11</v>
      </c>
      <c r="G48" s="263" t="s">
        <v>379</v>
      </c>
      <c r="H48" s="263" t="s">
        <v>382</v>
      </c>
      <c r="I48" s="264" t="s">
        <v>392</v>
      </c>
    </row>
    <row r="49" spans="1:9" ht="15.75" thickBot="1" x14ac:dyDescent="0.3">
      <c r="A49" s="200">
        <v>42</v>
      </c>
      <c r="B49" s="199" t="s">
        <v>432</v>
      </c>
      <c r="C49" s="261">
        <v>32058</v>
      </c>
      <c r="D49" s="262">
        <v>766144</v>
      </c>
      <c r="E49" s="262">
        <v>100125747</v>
      </c>
      <c r="F49" s="263" t="s">
        <v>11</v>
      </c>
      <c r="G49" s="263" t="s">
        <v>379</v>
      </c>
      <c r="H49" s="263" t="s">
        <v>382</v>
      </c>
      <c r="I49" s="264" t="s">
        <v>390</v>
      </c>
    </row>
    <row r="50" spans="1:9" ht="15.75" thickBot="1" x14ac:dyDescent="0.3">
      <c r="A50" s="200">
        <v>43</v>
      </c>
      <c r="B50" s="199" t="s">
        <v>433</v>
      </c>
      <c r="C50" s="261">
        <v>19451</v>
      </c>
      <c r="D50" s="262">
        <v>250708</v>
      </c>
      <c r="E50" s="262">
        <v>100183737</v>
      </c>
      <c r="F50" s="263" t="s">
        <v>11</v>
      </c>
      <c r="G50" s="263" t="s">
        <v>379</v>
      </c>
      <c r="H50" s="263" t="s">
        <v>382</v>
      </c>
      <c r="I50" s="264" t="s">
        <v>392</v>
      </c>
    </row>
    <row r="51" spans="1:9" ht="15.75" thickBot="1" x14ac:dyDescent="0.3">
      <c r="A51" s="200">
        <v>44</v>
      </c>
      <c r="B51" s="199" t="s">
        <v>434</v>
      </c>
      <c r="C51" s="261">
        <v>19511</v>
      </c>
      <c r="D51" s="262">
        <v>250693</v>
      </c>
      <c r="E51" s="262">
        <v>100168932</v>
      </c>
      <c r="F51" s="263" t="s">
        <v>11</v>
      </c>
      <c r="G51" s="263" t="s">
        <v>379</v>
      </c>
      <c r="H51" s="263" t="s">
        <v>382</v>
      </c>
      <c r="I51" s="264" t="s">
        <v>392</v>
      </c>
    </row>
    <row r="52" spans="1:9" ht="15.75" thickBot="1" x14ac:dyDescent="0.3">
      <c r="A52" s="200">
        <v>45</v>
      </c>
      <c r="B52" s="199" t="s">
        <v>435</v>
      </c>
      <c r="C52" s="261">
        <v>20218</v>
      </c>
      <c r="D52" s="262">
        <v>250712</v>
      </c>
      <c r="E52" s="262">
        <v>100843662</v>
      </c>
      <c r="F52" s="263" t="s">
        <v>11</v>
      </c>
      <c r="G52" s="263" t="s">
        <v>379</v>
      </c>
      <c r="H52" s="263" t="s">
        <v>382</v>
      </c>
      <c r="I52" s="264" t="s">
        <v>392</v>
      </c>
    </row>
    <row r="53" spans="1:9" ht="15.75" thickBot="1" x14ac:dyDescent="0.3">
      <c r="A53" s="200">
        <v>46</v>
      </c>
      <c r="B53" s="199" t="s">
        <v>436</v>
      </c>
      <c r="C53" s="261">
        <v>18265</v>
      </c>
      <c r="D53" s="262">
        <v>250703</v>
      </c>
      <c r="E53" s="262">
        <v>100536908</v>
      </c>
      <c r="F53" s="263" t="s">
        <v>11</v>
      </c>
      <c r="G53" s="263" t="s">
        <v>379</v>
      </c>
      <c r="H53" s="263" t="s">
        <v>382</v>
      </c>
      <c r="I53" s="264" t="s">
        <v>392</v>
      </c>
    </row>
    <row r="54" spans="1:9" ht="15.75" thickBot="1" x14ac:dyDescent="0.3">
      <c r="A54" s="200">
        <v>47</v>
      </c>
      <c r="B54" s="199" t="s">
        <v>437</v>
      </c>
      <c r="C54" s="261">
        <v>20210</v>
      </c>
      <c r="D54" s="262">
        <v>250924</v>
      </c>
      <c r="E54" s="262">
        <v>100844277</v>
      </c>
      <c r="F54" s="263" t="s">
        <v>11</v>
      </c>
      <c r="G54" s="263" t="s">
        <v>379</v>
      </c>
      <c r="H54" s="263" t="s">
        <v>382</v>
      </c>
      <c r="I54" s="264" t="s">
        <v>392</v>
      </c>
    </row>
    <row r="55" spans="1:9" ht="15.75" thickBot="1" x14ac:dyDescent="0.3">
      <c r="A55" s="200">
        <v>48</v>
      </c>
      <c r="B55" s="199" t="s">
        <v>438</v>
      </c>
      <c r="C55" s="261">
        <v>19556</v>
      </c>
      <c r="D55" s="262">
        <v>250676</v>
      </c>
      <c r="E55" s="262">
        <v>100180647</v>
      </c>
      <c r="F55" s="263" t="s">
        <v>11</v>
      </c>
      <c r="G55" s="263" t="s">
        <v>379</v>
      </c>
      <c r="H55" s="263" t="s">
        <v>382</v>
      </c>
      <c r="I55" s="264" t="s">
        <v>392</v>
      </c>
    </row>
    <row r="56" spans="1:9" ht="15.75" thickBot="1" x14ac:dyDescent="0.3">
      <c r="A56" s="200">
        <v>49</v>
      </c>
      <c r="B56" s="199" t="s">
        <v>439</v>
      </c>
      <c r="C56" s="261">
        <v>14777</v>
      </c>
      <c r="D56" s="262">
        <v>250614</v>
      </c>
      <c r="E56" s="262">
        <v>100536875</v>
      </c>
      <c r="F56" s="263" t="s">
        <v>11</v>
      </c>
      <c r="G56" s="263" t="s">
        <v>379</v>
      </c>
      <c r="H56" s="263" t="s">
        <v>381</v>
      </c>
      <c r="I56" s="264" t="s">
        <v>392</v>
      </c>
    </row>
    <row r="57" spans="1:9" ht="15.75" thickBot="1" x14ac:dyDescent="0.3">
      <c r="A57" s="200">
        <v>50</v>
      </c>
      <c r="B57" s="199" t="s">
        <v>440</v>
      </c>
      <c r="C57" s="261">
        <v>17417</v>
      </c>
      <c r="D57" s="262">
        <v>250890</v>
      </c>
      <c r="E57" s="262">
        <v>100937914</v>
      </c>
      <c r="F57" s="263" t="s">
        <v>11</v>
      </c>
      <c r="G57" s="263" t="s">
        <v>379</v>
      </c>
      <c r="H57" s="263" t="s">
        <v>381</v>
      </c>
      <c r="I57" s="264" t="s">
        <v>392</v>
      </c>
    </row>
    <row r="58" spans="1:9" ht="15.75" thickBot="1" x14ac:dyDescent="0.3">
      <c r="A58" s="200">
        <v>51</v>
      </c>
      <c r="B58" s="199" t="s">
        <v>441</v>
      </c>
      <c r="C58" s="261">
        <v>16676</v>
      </c>
      <c r="D58" s="262">
        <v>250880</v>
      </c>
      <c r="E58" s="262">
        <v>100169007</v>
      </c>
      <c r="F58" s="263" t="s">
        <v>11</v>
      </c>
      <c r="G58" s="263" t="s">
        <v>379</v>
      </c>
      <c r="H58" s="263" t="s">
        <v>381</v>
      </c>
      <c r="I58" s="264" t="s">
        <v>392</v>
      </c>
    </row>
    <row r="59" spans="1:9" ht="15.75" thickBot="1" x14ac:dyDescent="0.3">
      <c r="A59" s="200">
        <v>52</v>
      </c>
      <c r="B59" s="199" t="s">
        <v>442</v>
      </c>
      <c r="C59" s="261">
        <v>17419</v>
      </c>
      <c r="D59" s="262">
        <v>250640</v>
      </c>
      <c r="E59" s="262">
        <v>100180645</v>
      </c>
      <c r="F59" s="263" t="s">
        <v>11</v>
      </c>
      <c r="G59" s="263" t="s">
        <v>379</v>
      </c>
      <c r="H59" s="263" t="s">
        <v>381</v>
      </c>
      <c r="I59" s="264" t="s">
        <v>392</v>
      </c>
    </row>
    <row r="60" spans="1:9" ht="15.75" thickBot="1" x14ac:dyDescent="0.3">
      <c r="A60" s="200">
        <v>53</v>
      </c>
      <c r="B60" s="199" t="s">
        <v>443</v>
      </c>
      <c r="C60" s="261">
        <v>22666</v>
      </c>
      <c r="D60" s="262">
        <v>250642</v>
      </c>
      <c r="E60" s="262"/>
      <c r="F60" s="263" t="s">
        <v>11</v>
      </c>
      <c r="G60" s="263" t="s">
        <v>379</v>
      </c>
      <c r="H60" s="263" t="s">
        <v>381</v>
      </c>
      <c r="I60" s="264" t="s">
        <v>392</v>
      </c>
    </row>
    <row r="61" spans="1:9" ht="15.75" thickBot="1" x14ac:dyDescent="0.3">
      <c r="A61" s="200">
        <v>54</v>
      </c>
      <c r="B61" s="199" t="s">
        <v>444</v>
      </c>
      <c r="C61" s="261">
        <v>17046</v>
      </c>
      <c r="D61" s="262">
        <v>250607</v>
      </c>
      <c r="E61" s="262">
        <v>100362964</v>
      </c>
      <c r="F61" s="263" t="s">
        <v>11</v>
      </c>
      <c r="G61" s="263" t="s">
        <v>379</v>
      </c>
      <c r="H61" s="263" t="s">
        <v>381</v>
      </c>
      <c r="I61" s="264" t="s">
        <v>392</v>
      </c>
    </row>
    <row r="62" spans="1:9" ht="15.75" thickBot="1" x14ac:dyDescent="0.3">
      <c r="A62" s="200">
        <v>55</v>
      </c>
      <c r="B62" s="199" t="s">
        <v>397</v>
      </c>
      <c r="C62" s="261">
        <v>16912</v>
      </c>
      <c r="D62" s="262">
        <v>250878</v>
      </c>
      <c r="E62" s="262">
        <v>100171395</v>
      </c>
      <c r="F62" s="263" t="s">
        <v>11</v>
      </c>
      <c r="G62" s="263" t="s">
        <v>379</v>
      </c>
      <c r="H62" s="263" t="s">
        <v>381</v>
      </c>
      <c r="I62" s="264" t="s">
        <v>392</v>
      </c>
    </row>
    <row r="63" spans="1:9" ht="15.75" thickBot="1" x14ac:dyDescent="0.3">
      <c r="A63" s="200">
        <v>56</v>
      </c>
      <c r="B63" s="199" t="s">
        <v>445</v>
      </c>
      <c r="C63" s="261">
        <v>19788</v>
      </c>
      <c r="D63" s="262">
        <v>250629</v>
      </c>
      <c r="E63" s="262">
        <v>100536876</v>
      </c>
      <c r="F63" s="263" t="s">
        <v>11</v>
      </c>
      <c r="G63" s="263" t="s">
        <v>379</v>
      </c>
      <c r="H63" s="263" t="s">
        <v>381</v>
      </c>
      <c r="I63" s="264" t="s">
        <v>392</v>
      </c>
    </row>
    <row r="64" spans="1:9" ht="15.75" thickBot="1" x14ac:dyDescent="0.3">
      <c r="A64" s="200">
        <v>57</v>
      </c>
      <c r="B64" s="199" t="s">
        <v>446</v>
      </c>
      <c r="C64" s="261">
        <v>16552</v>
      </c>
      <c r="D64" s="262">
        <v>766067</v>
      </c>
      <c r="E64" s="262">
        <v>100560378</v>
      </c>
      <c r="F64" s="263" t="s">
        <v>11</v>
      </c>
      <c r="G64" s="263" t="s">
        <v>379</v>
      </c>
      <c r="H64" s="263" t="s">
        <v>381</v>
      </c>
      <c r="I64" s="264" t="s">
        <v>392</v>
      </c>
    </row>
    <row r="65" spans="1:9" ht="15.75" thickBot="1" x14ac:dyDescent="0.3">
      <c r="A65" s="200">
        <v>58</v>
      </c>
      <c r="B65" s="199" t="s">
        <v>447</v>
      </c>
      <c r="C65" s="261">
        <v>15501</v>
      </c>
      <c r="D65" s="262">
        <v>250645</v>
      </c>
      <c r="E65" s="262">
        <v>100362981</v>
      </c>
      <c r="F65" s="263" t="s">
        <v>11</v>
      </c>
      <c r="G65" s="263" t="s">
        <v>379</v>
      </c>
      <c r="H65" s="263" t="s">
        <v>381</v>
      </c>
      <c r="I65" s="264" t="s">
        <v>392</v>
      </c>
    </row>
    <row r="66" spans="1:9" ht="15.75" thickBot="1" x14ac:dyDescent="0.3">
      <c r="A66" s="200">
        <v>59</v>
      </c>
      <c r="B66" s="199" t="s">
        <v>448</v>
      </c>
      <c r="C66" s="261">
        <v>17972</v>
      </c>
      <c r="D66" s="262">
        <v>250639</v>
      </c>
      <c r="E66" s="262">
        <v>100183705</v>
      </c>
      <c r="F66" s="263" t="s">
        <v>11</v>
      </c>
      <c r="G66" s="263" t="s">
        <v>379</v>
      </c>
      <c r="H66" s="263" t="s">
        <v>381</v>
      </c>
      <c r="I66" s="264" t="s">
        <v>392</v>
      </c>
    </row>
    <row r="67" spans="1:9" ht="15.75" thickBot="1" x14ac:dyDescent="0.3">
      <c r="A67" s="200">
        <v>60</v>
      </c>
      <c r="B67" s="199" t="s">
        <v>449</v>
      </c>
      <c r="C67" s="261">
        <v>19025</v>
      </c>
      <c r="D67" s="262">
        <v>250921</v>
      </c>
      <c r="E67" s="262">
        <v>100180754</v>
      </c>
      <c r="F67" s="263" t="s">
        <v>11</v>
      </c>
      <c r="G67" s="263" t="s">
        <v>379</v>
      </c>
      <c r="H67" s="263" t="s">
        <v>381</v>
      </c>
      <c r="I67" s="264" t="s">
        <v>392</v>
      </c>
    </row>
    <row r="68" spans="1:9" ht="15.75" thickBot="1" x14ac:dyDescent="0.3">
      <c r="A68" s="201">
        <v>61</v>
      </c>
      <c r="B68" s="199" t="s">
        <v>450</v>
      </c>
      <c r="C68" s="261">
        <v>22666</v>
      </c>
      <c r="D68" s="262">
        <v>250863</v>
      </c>
      <c r="E68" s="265"/>
      <c r="F68" s="263" t="s">
        <v>11</v>
      </c>
      <c r="G68" s="263" t="s">
        <v>379</v>
      </c>
      <c r="H68" s="266" t="s">
        <v>381</v>
      </c>
      <c r="I68" s="267" t="s">
        <v>392</v>
      </c>
    </row>
    <row r="69" spans="1:9" ht="15.75" thickBot="1" x14ac:dyDescent="0.3">
      <c r="A69" s="200">
        <v>62</v>
      </c>
      <c r="B69" s="199" t="s">
        <v>451</v>
      </c>
      <c r="C69" s="261">
        <v>17840</v>
      </c>
      <c r="D69" s="262">
        <v>250887</v>
      </c>
      <c r="E69" s="262">
        <v>100180752</v>
      </c>
      <c r="F69" s="263" t="s">
        <v>11</v>
      </c>
      <c r="G69" s="263" t="s">
        <v>379</v>
      </c>
      <c r="H69" s="263" t="s">
        <v>381</v>
      </c>
      <c r="I69" s="264" t="s">
        <v>392</v>
      </c>
    </row>
    <row r="70" spans="1:9" ht="15.75" thickBot="1" x14ac:dyDescent="0.3">
      <c r="A70" s="200">
        <v>63</v>
      </c>
      <c r="B70" s="199" t="s">
        <v>452</v>
      </c>
      <c r="C70" s="261">
        <v>18787</v>
      </c>
      <c r="D70" s="262">
        <v>250608</v>
      </c>
      <c r="E70" s="262">
        <v>100168903</v>
      </c>
      <c r="F70" s="263" t="s">
        <v>11</v>
      </c>
      <c r="G70" s="263" t="s">
        <v>379</v>
      </c>
      <c r="H70" s="263" t="s">
        <v>381</v>
      </c>
      <c r="I70" s="264" t="s">
        <v>392</v>
      </c>
    </row>
    <row r="71" spans="1:9" ht="15.75" thickBot="1" x14ac:dyDescent="0.3">
      <c r="A71" s="200">
        <v>64</v>
      </c>
      <c r="B71" s="199" t="s">
        <v>453</v>
      </c>
      <c r="C71" s="261">
        <v>15928</v>
      </c>
      <c r="D71" s="262">
        <v>250816</v>
      </c>
      <c r="E71" s="262">
        <v>100171363</v>
      </c>
      <c r="F71" s="263" t="s">
        <v>11</v>
      </c>
      <c r="G71" s="263" t="s">
        <v>379</v>
      </c>
      <c r="H71" s="263" t="s">
        <v>381</v>
      </c>
      <c r="I71" s="264" t="s">
        <v>392</v>
      </c>
    </row>
    <row r="72" spans="1:9" ht="15.75" thickBot="1" x14ac:dyDescent="0.3">
      <c r="A72" s="200">
        <v>65</v>
      </c>
      <c r="B72" s="199" t="s">
        <v>454</v>
      </c>
      <c r="C72" s="261">
        <v>16849</v>
      </c>
      <c r="D72" s="262">
        <v>250618</v>
      </c>
      <c r="E72" s="262">
        <v>100171277</v>
      </c>
      <c r="F72" s="263" t="s">
        <v>11</v>
      </c>
      <c r="G72" s="263" t="s">
        <v>379</v>
      </c>
      <c r="H72" s="263" t="s">
        <v>381</v>
      </c>
      <c r="I72" s="264" t="s">
        <v>392</v>
      </c>
    </row>
    <row r="73" spans="1:9" ht="15.75" thickBot="1" x14ac:dyDescent="0.3">
      <c r="A73" s="200">
        <v>66</v>
      </c>
      <c r="B73" s="199" t="s">
        <v>455</v>
      </c>
      <c r="C73" s="261">
        <v>14646</v>
      </c>
      <c r="D73" s="262">
        <v>250605</v>
      </c>
      <c r="E73" s="262">
        <v>100168896</v>
      </c>
      <c r="F73" s="263" t="s">
        <v>11</v>
      </c>
      <c r="G73" s="263" t="s">
        <v>379</v>
      </c>
      <c r="H73" s="263" t="s">
        <v>381</v>
      </c>
      <c r="I73" s="264" t="s">
        <v>392</v>
      </c>
    </row>
    <row r="74" spans="1:9" ht="15.75" thickBot="1" x14ac:dyDescent="0.3">
      <c r="A74" s="200">
        <v>67</v>
      </c>
      <c r="B74" s="199" t="s">
        <v>456</v>
      </c>
      <c r="C74" s="261">
        <v>16865</v>
      </c>
      <c r="D74" s="262">
        <v>250895</v>
      </c>
      <c r="E74" s="262">
        <v>100536961</v>
      </c>
      <c r="F74" s="263" t="s">
        <v>507</v>
      </c>
      <c r="G74" s="263" t="s">
        <v>379</v>
      </c>
      <c r="H74" s="263" t="s">
        <v>381</v>
      </c>
      <c r="I74" s="264" t="s">
        <v>392</v>
      </c>
    </row>
    <row r="75" spans="1:9" ht="15.75" thickBot="1" x14ac:dyDescent="0.3">
      <c r="A75" s="200">
        <v>68</v>
      </c>
      <c r="B75" s="199" t="s">
        <v>457</v>
      </c>
      <c r="C75" s="261">
        <v>16803</v>
      </c>
      <c r="D75" s="262">
        <v>250939</v>
      </c>
      <c r="E75" s="262">
        <v>100169021</v>
      </c>
      <c r="F75" s="263" t="s">
        <v>11</v>
      </c>
      <c r="G75" s="263" t="s">
        <v>379</v>
      </c>
      <c r="H75" s="263" t="s">
        <v>381</v>
      </c>
      <c r="I75" s="264" t="s">
        <v>392</v>
      </c>
    </row>
    <row r="76" spans="1:9" ht="15.75" thickBot="1" x14ac:dyDescent="0.3">
      <c r="A76" s="200">
        <v>69</v>
      </c>
      <c r="B76" s="199" t="s">
        <v>458</v>
      </c>
      <c r="C76" s="261">
        <v>15342</v>
      </c>
      <c r="D76" s="262">
        <v>250628</v>
      </c>
      <c r="E76" s="262">
        <v>100168914</v>
      </c>
      <c r="F76" s="263" t="s">
        <v>11</v>
      </c>
      <c r="G76" s="263" t="s">
        <v>379</v>
      </c>
      <c r="H76" s="263" t="s">
        <v>381</v>
      </c>
      <c r="I76" s="264" t="s">
        <v>392</v>
      </c>
    </row>
    <row r="77" spans="1:9" ht="15.75" thickBot="1" x14ac:dyDescent="0.3">
      <c r="A77" s="200">
        <v>70</v>
      </c>
      <c r="B77" s="199" t="s">
        <v>459</v>
      </c>
      <c r="C77" s="261">
        <v>18264</v>
      </c>
      <c r="D77" s="262">
        <v>250919</v>
      </c>
      <c r="E77" s="262">
        <v>100169014</v>
      </c>
      <c r="F77" s="263" t="s">
        <v>11</v>
      </c>
      <c r="G77" s="263" t="s">
        <v>379</v>
      </c>
      <c r="H77" s="263" t="s">
        <v>380</v>
      </c>
      <c r="I77" s="264" t="s">
        <v>392</v>
      </c>
    </row>
    <row r="78" spans="1:9" ht="15.75" thickBot="1" x14ac:dyDescent="0.3">
      <c r="A78" s="200">
        <v>71</v>
      </c>
      <c r="B78" s="199" t="s">
        <v>460</v>
      </c>
      <c r="C78" s="261">
        <v>16803</v>
      </c>
      <c r="D78" s="262">
        <v>250635</v>
      </c>
      <c r="E78" s="262">
        <v>100171288</v>
      </c>
      <c r="F78" s="263" t="s">
        <v>11</v>
      </c>
      <c r="G78" s="263" t="s">
        <v>379</v>
      </c>
      <c r="H78" s="263" t="s">
        <v>380</v>
      </c>
      <c r="I78" s="264" t="s">
        <v>392</v>
      </c>
    </row>
    <row r="79" spans="1:9" ht="15.75" thickBot="1" x14ac:dyDescent="0.3">
      <c r="A79" s="200">
        <v>72</v>
      </c>
      <c r="B79" s="199" t="s">
        <v>461</v>
      </c>
      <c r="C79" s="261">
        <v>19667</v>
      </c>
      <c r="D79" s="262">
        <v>250838</v>
      </c>
      <c r="E79" s="262">
        <v>100844573</v>
      </c>
      <c r="F79" s="263" t="s">
        <v>11</v>
      </c>
      <c r="G79" s="263" t="s">
        <v>379</v>
      </c>
      <c r="H79" s="263" t="s">
        <v>380</v>
      </c>
      <c r="I79" s="264" t="s">
        <v>392</v>
      </c>
    </row>
    <row r="80" spans="1:9" ht="15.75" thickBot="1" x14ac:dyDescent="0.3">
      <c r="A80" s="200">
        <v>73</v>
      </c>
      <c r="B80" s="199" t="s">
        <v>462</v>
      </c>
      <c r="C80" s="261">
        <v>22020</v>
      </c>
      <c r="D80" s="262">
        <v>248807</v>
      </c>
      <c r="E80" s="262">
        <v>100979446</v>
      </c>
      <c r="F80" s="263" t="s">
        <v>11</v>
      </c>
      <c r="G80" s="263" t="s">
        <v>379</v>
      </c>
      <c r="H80" s="263" t="s">
        <v>380</v>
      </c>
      <c r="I80" s="264" t="s">
        <v>392</v>
      </c>
    </row>
    <row r="81" spans="1:9" ht="15.75" thickBot="1" x14ac:dyDescent="0.3">
      <c r="A81" s="200">
        <v>74</v>
      </c>
      <c r="B81" s="199" t="s">
        <v>463</v>
      </c>
      <c r="C81" s="261">
        <v>17020</v>
      </c>
      <c r="D81" s="262">
        <v>250717</v>
      </c>
      <c r="E81" s="262">
        <v>100180654</v>
      </c>
      <c r="F81" s="263" t="s">
        <v>11</v>
      </c>
      <c r="G81" s="263" t="s">
        <v>379</v>
      </c>
      <c r="H81" s="263" t="s">
        <v>380</v>
      </c>
      <c r="I81" s="264" t="s">
        <v>392</v>
      </c>
    </row>
    <row r="82" spans="1:9" ht="15.75" thickBot="1" x14ac:dyDescent="0.3">
      <c r="A82" s="200">
        <v>75</v>
      </c>
      <c r="B82" s="199" t="s">
        <v>464</v>
      </c>
      <c r="C82" s="261">
        <v>15060</v>
      </c>
      <c r="D82" s="262">
        <v>250819</v>
      </c>
      <c r="E82" s="262">
        <v>100168982</v>
      </c>
      <c r="F82" s="263" t="s">
        <v>11</v>
      </c>
      <c r="G82" s="263" t="s">
        <v>379</v>
      </c>
      <c r="H82" s="263" t="s">
        <v>380</v>
      </c>
      <c r="I82" s="264" t="s">
        <v>392</v>
      </c>
    </row>
    <row r="83" spans="1:9" ht="15.75" thickBot="1" x14ac:dyDescent="0.3">
      <c r="A83" s="200">
        <v>76</v>
      </c>
      <c r="B83" s="199" t="s">
        <v>465</v>
      </c>
      <c r="C83" s="261">
        <v>15342</v>
      </c>
      <c r="D83" s="262">
        <v>250756</v>
      </c>
      <c r="E83" s="262">
        <v>100363017</v>
      </c>
      <c r="F83" s="263" t="s">
        <v>11</v>
      </c>
      <c r="G83" s="263" t="s">
        <v>379</v>
      </c>
      <c r="H83" s="263" t="s">
        <v>380</v>
      </c>
      <c r="I83" s="264" t="s">
        <v>392</v>
      </c>
    </row>
    <row r="84" spans="1:9" ht="15.75" thickBot="1" x14ac:dyDescent="0.3">
      <c r="A84" s="200">
        <v>77</v>
      </c>
      <c r="B84" s="199" t="s">
        <v>466</v>
      </c>
      <c r="C84" s="261">
        <v>19392</v>
      </c>
      <c r="D84" s="262">
        <v>250817</v>
      </c>
      <c r="E84" s="262">
        <v>100180720</v>
      </c>
      <c r="F84" s="263" t="s">
        <v>11</v>
      </c>
      <c r="G84" s="263" t="s">
        <v>379</v>
      </c>
      <c r="H84" s="263" t="s">
        <v>380</v>
      </c>
      <c r="I84" s="264" t="s">
        <v>392</v>
      </c>
    </row>
    <row r="85" spans="1:9" ht="15.75" thickBot="1" x14ac:dyDescent="0.3">
      <c r="A85" s="200">
        <v>78</v>
      </c>
      <c r="B85" s="199" t="s">
        <v>467</v>
      </c>
      <c r="C85" s="261">
        <v>16056</v>
      </c>
      <c r="D85" s="262">
        <v>250831</v>
      </c>
      <c r="E85" s="262">
        <v>100205776</v>
      </c>
      <c r="F85" s="263" t="s">
        <v>11</v>
      </c>
      <c r="G85" s="263" t="s">
        <v>379</v>
      </c>
      <c r="H85" s="263" t="s">
        <v>380</v>
      </c>
      <c r="I85" s="264" t="s">
        <v>392</v>
      </c>
    </row>
    <row r="86" spans="1:9" ht="15.75" thickBot="1" x14ac:dyDescent="0.3">
      <c r="A86" s="200">
        <v>79</v>
      </c>
      <c r="B86" s="199" t="s">
        <v>468</v>
      </c>
      <c r="C86" s="261">
        <v>22740</v>
      </c>
      <c r="D86" s="262">
        <v>25829</v>
      </c>
      <c r="E86" s="262"/>
      <c r="F86" s="263" t="s">
        <v>11</v>
      </c>
      <c r="G86" s="263" t="s">
        <v>379</v>
      </c>
      <c r="H86" s="263" t="s">
        <v>380</v>
      </c>
      <c r="I86" s="264" t="s">
        <v>392</v>
      </c>
    </row>
    <row r="87" spans="1:9" ht="15.75" thickBot="1" x14ac:dyDescent="0.3">
      <c r="A87" s="200">
        <v>80</v>
      </c>
      <c r="B87" s="199" t="s">
        <v>469</v>
      </c>
      <c r="C87" s="261">
        <v>17335</v>
      </c>
      <c r="D87" s="262">
        <v>22367</v>
      </c>
      <c r="E87" s="262">
        <v>100536381</v>
      </c>
      <c r="F87" s="263" t="s">
        <v>11</v>
      </c>
      <c r="G87" s="263" t="s">
        <v>379</v>
      </c>
      <c r="H87" s="263" t="s">
        <v>380</v>
      </c>
      <c r="I87" s="264" t="s">
        <v>392</v>
      </c>
    </row>
    <row r="88" spans="1:9" ht="15.75" thickBot="1" x14ac:dyDescent="0.3">
      <c r="A88" s="200">
        <v>81</v>
      </c>
      <c r="B88" s="199" t="s">
        <v>470</v>
      </c>
      <c r="C88" s="261">
        <v>16227</v>
      </c>
      <c r="D88" s="262">
        <v>250818</v>
      </c>
      <c r="E88" s="262">
        <v>100363032</v>
      </c>
      <c r="F88" s="263" t="s">
        <v>11</v>
      </c>
      <c r="G88" s="263" t="s">
        <v>379</v>
      </c>
      <c r="H88" s="263" t="s">
        <v>380</v>
      </c>
      <c r="I88" s="264" t="s">
        <v>392</v>
      </c>
    </row>
    <row r="89" spans="1:9" ht="15.75" thickBot="1" x14ac:dyDescent="0.3">
      <c r="A89" s="200">
        <v>82</v>
      </c>
      <c r="B89" s="199" t="s">
        <v>471</v>
      </c>
      <c r="C89" s="261">
        <v>18083</v>
      </c>
      <c r="D89" s="262">
        <v>250848</v>
      </c>
      <c r="E89" s="262">
        <v>100180722</v>
      </c>
      <c r="F89" s="263" t="s">
        <v>11</v>
      </c>
      <c r="G89" s="263" t="s">
        <v>379</v>
      </c>
      <c r="H89" s="263" t="s">
        <v>380</v>
      </c>
      <c r="I89" s="264" t="s">
        <v>392</v>
      </c>
    </row>
    <row r="90" spans="1:9" ht="15.75" thickBot="1" x14ac:dyDescent="0.3">
      <c r="A90" s="200">
        <v>83</v>
      </c>
      <c r="B90" s="199" t="s">
        <v>472</v>
      </c>
      <c r="C90" s="261">
        <v>16072</v>
      </c>
      <c r="D90" s="262">
        <v>250747</v>
      </c>
      <c r="E90" s="262">
        <v>100168953</v>
      </c>
      <c r="F90" s="263" t="s">
        <v>11</v>
      </c>
      <c r="G90" s="263" t="s">
        <v>379</v>
      </c>
      <c r="H90" s="263" t="s">
        <v>380</v>
      </c>
      <c r="I90" s="264" t="s">
        <v>392</v>
      </c>
    </row>
    <row r="91" spans="1:9" ht="15.75" thickBot="1" x14ac:dyDescent="0.3">
      <c r="A91" s="200">
        <v>84</v>
      </c>
      <c r="B91" s="199" t="s">
        <v>473</v>
      </c>
      <c r="C91" s="261">
        <v>19938</v>
      </c>
      <c r="D91" s="262">
        <v>250849</v>
      </c>
      <c r="E91" s="262">
        <v>100363049</v>
      </c>
      <c r="F91" s="263" t="s">
        <v>11</v>
      </c>
      <c r="G91" s="263" t="s">
        <v>379</v>
      </c>
      <c r="H91" s="263" t="s">
        <v>380</v>
      </c>
      <c r="I91" s="264" t="s">
        <v>392</v>
      </c>
    </row>
    <row r="92" spans="1:9" ht="15.75" thickBot="1" x14ac:dyDescent="0.3">
      <c r="A92" s="200">
        <v>85</v>
      </c>
      <c r="B92" s="199" t="s">
        <v>474</v>
      </c>
      <c r="C92" s="261">
        <v>12790</v>
      </c>
      <c r="D92" s="262">
        <v>250758</v>
      </c>
      <c r="E92" s="262">
        <v>100180679</v>
      </c>
      <c r="F92" s="263" t="s">
        <v>11</v>
      </c>
      <c r="G92" s="263" t="s">
        <v>379</v>
      </c>
      <c r="H92" s="263" t="s">
        <v>380</v>
      </c>
      <c r="I92" s="264" t="s">
        <v>392</v>
      </c>
    </row>
    <row r="93" spans="1:9" ht="15.75" thickBot="1" x14ac:dyDescent="0.3">
      <c r="A93" s="200">
        <v>86</v>
      </c>
      <c r="B93" s="199" t="s">
        <v>475</v>
      </c>
      <c r="C93" s="261">
        <v>18629</v>
      </c>
      <c r="D93" s="262">
        <v>250832</v>
      </c>
      <c r="E93" s="262">
        <v>100854907</v>
      </c>
      <c r="F93" s="263" t="s">
        <v>11</v>
      </c>
      <c r="G93" s="263" t="s">
        <v>379</v>
      </c>
      <c r="H93" s="263" t="s">
        <v>380</v>
      </c>
      <c r="I93" s="264" t="s">
        <v>392</v>
      </c>
    </row>
    <row r="94" spans="1:9" ht="15.75" thickBot="1" x14ac:dyDescent="0.3">
      <c r="A94" s="200">
        <v>87</v>
      </c>
      <c r="B94" s="199" t="s">
        <v>476</v>
      </c>
      <c r="C94" s="261">
        <v>21069</v>
      </c>
      <c r="D94" s="262">
        <v>250856</v>
      </c>
      <c r="E94" s="262">
        <v>100844275</v>
      </c>
      <c r="F94" s="263" t="s">
        <v>11</v>
      </c>
      <c r="G94" s="263" t="s">
        <v>379</v>
      </c>
      <c r="H94" s="263" t="s">
        <v>380</v>
      </c>
      <c r="I94" s="264" t="s">
        <v>392</v>
      </c>
    </row>
    <row r="95" spans="1:9" ht="15.75" thickBot="1" x14ac:dyDescent="0.3">
      <c r="A95" s="200">
        <v>88</v>
      </c>
      <c r="B95" s="199" t="s">
        <v>477</v>
      </c>
      <c r="C95" s="261">
        <v>17607</v>
      </c>
      <c r="D95" s="262">
        <v>250926</v>
      </c>
      <c r="E95" s="262">
        <v>100363068</v>
      </c>
      <c r="F95" s="263" t="s">
        <v>11</v>
      </c>
      <c r="G95" s="263" t="s">
        <v>379</v>
      </c>
      <c r="H95" s="263" t="s">
        <v>380</v>
      </c>
      <c r="I95" s="264" t="s">
        <v>392</v>
      </c>
    </row>
    <row r="96" spans="1:9" ht="15.75" thickBot="1" x14ac:dyDescent="0.3">
      <c r="A96" s="200">
        <v>89</v>
      </c>
      <c r="B96" s="199" t="s">
        <v>478</v>
      </c>
      <c r="C96" s="261">
        <v>22251</v>
      </c>
      <c r="D96" s="262">
        <v>248408</v>
      </c>
      <c r="E96" s="262"/>
      <c r="F96" s="263" t="s">
        <v>11</v>
      </c>
      <c r="G96" s="263" t="s">
        <v>379</v>
      </c>
      <c r="H96" s="263" t="s">
        <v>380</v>
      </c>
      <c r="I96" s="264" t="s">
        <v>392</v>
      </c>
    </row>
    <row r="97" spans="1:9" ht="15.75" thickBot="1" x14ac:dyDescent="0.3">
      <c r="A97" s="200">
        <v>90</v>
      </c>
      <c r="B97" s="199" t="s">
        <v>479</v>
      </c>
      <c r="C97" s="261">
        <v>19140</v>
      </c>
      <c r="D97" s="262">
        <v>250870</v>
      </c>
      <c r="E97" s="262">
        <v>100363050</v>
      </c>
      <c r="F97" s="263" t="s">
        <v>11</v>
      </c>
      <c r="G97" s="263" t="s">
        <v>379</v>
      </c>
      <c r="H97" s="263" t="s">
        <v>380</v>
      </c>
      <c r="I97" s="264" t="s">
        <v>392</v>
      </c>
    </row>
    <row r="98" spans="1:9" ht="15.75" thickBot="1" x14ac:dyDescent="0.3">
      <c r="A98" s="200">
        <v>91</v>
      </c>
      <c r="B98" s="199" t="s">
        <v>480</v>
      </c>
      <c r="C98" s="261">
        <v>15586</v>
      </c>
      <c r="D98" s="262">
        <v>248453</v>
      </c>
      <c r="E98" s="262">
        <v>100470573</v>
      </c>
      <c r="F98" s="263" t="s">
        <v>11</v>
      </c>
      <c r="G98" s="263" t="s">
        <v>379</v>
      </c>
      <c r="H98" s="263" t="s">
        <v>380</v>
      </c>
      <c r="I98" s="264" t="s">
        <v>392</v>
      </c>
    </row>
    <row r="99" spans="1:9" ht="15.75" thickBot="1" x14ac:dyDescent="0.3">
      <c r="A99" s="200">
        <v>92</v>
      </c>
      <c r="B99" s="199" t="s">
        <v>481</v>
      </c>
      <c r="C99" s="261">
        <v>11689</v>
      </c>
      <c r="D99" s="262">
        <v>766175</v>
      </c>
      <c r="E99" s="262">
        <v>100114439</v>
      </c>
      <c r="F99" s="263" t="s">
        <v>11</v>
      </c>
      <c r="G99" s="263" t="s">
        <v>379</v>
      </c>
      <c r="H99" s="263" t="s">
        <v>380</v>
      </c>
      <c r="I99" s="264" t="s">
        <v>392</v>
      </c>
    </row>
    <row r="100" spans="1:9" ht="15.75" thickBot="1" x14ac:dyDescent="0.3">
      <c r="A100" s="200">
        <v>93</v>
      </c>
      <c r="B100" s="199" t="s">
        <v>482</v>
      </c>
      <c r="C100" s="261">
        <v>18329</v>
      </c>
      <c r="D100" s="262">
        <v>250837</v>
      </c>
      <c r="E100" s="262">
        <v>100171370</v>
      </c>
      <c r="F100" s="263" t="s">
        <v>11</v>
      </c>
      <c r="G100" s="263" t="s">
        <v>379</v>
      </c>
      <c r="H100" s="263" t="s">
        <v>380</v>
      </c>
      <c r="I100" s="264" t="s">
        <v>392</v>
      </c>
    </row>
    <row r="101" spans="1:9" ht="15.75" thickBot="1" x14ac:dyDescent="0.3">
      <c r="A101" s="200">
        <v>94</v>
      </c>
      <c r="B101" s="199" t="s">
        <v>483</v>
      </c>
      <c r="C101" s="261">
        <v>15764</v>
      </c>
      <c r="D101" s="262">
        <v>674101</v>
      </c>
      <c r="E101" s="262">
        <v>100370320</v>
      </c>
      <c r="F101" s="263" t="s">
        <v>11</v>
      </c>
      <c r="G101" s="263" t="s">
        <v>379</v>
      </c>
      <c r="H101" s="263" t="s">
        <v>380</v>
      </c>
      <c r="I101" s="264" t="s">
        <v>392</v>
      </c>
    </row>
    <row r="102" spans="1:9" ht="15.75" thickBot="1" x14ac:dyDescent="0.3">
      <c r="A102" s="200">
        <v>95</v>
      </c>
      <c r="B102" s="199" t="s">
        <v>484</v>
      </c>
      <c r="C102" s="261">
        <v>18367</v>
      </c>
      <c r="D102" s="262">
        <v>250820</v>
      </c>
      <c r="E102" s="262">
        <v>100536958</v>
      </c>
      <c r="F102" s="263" t="s">
        <v>11</v>
      </c>
      <c r="G102" s="263" t="s">
        <v>379</v>
      </c>
      <c r="H102" s="263" t="s">
        <v>380</v>
      </c>
      <c r="I102" s="264" t="s">
        <v>392</v>
      </c>
    </row>
    <row r="103" spans="1:9" ht="15.75" thickBot="1" x14ac:dyDescent="0.3">
      <c r="A103" s="200">
        <v>96</v>
      </c>
      <c r="B103" s="199" t="s">
        <v>485</v>
      </c>
      <c r="C103" s="261">
        <v>13881</v>
      </c>
      <c r="D103" s="262">
        <v>766117</v>
      </c>
      <c r="E103" s="262">
        <v>100149405</v>
      </c>
      <c r="F103" s="263" t="s">
        <v>11</v>
      </c>
      <c r="G103" s="263" t="s">
        <v>379</v>
      </c>
      <c r="H103" s="263" t="s">
        <v>380</v>
      </c>
      <c r="I103" s="264" t="s">
        <v>392</v>
      </c>
    </row>
    <row r="104" spans="1:9" ht="15.75" thickBot="1" x14ac:dyDescent="0.3">
      <c r="A104" s="200">
        <v>97</v>
      </c>
      <c r="B104" s="199" t="s">
        <v>486</v>
      </c>
      <c r="C104" s="261">
        <v>19421</v>
      </c>
      <c r="D104" s="262">
        <v>656063</v>
      </c>
      <c r="E104" s="262">
        <v>100138453</v>
      </c>
      <c r="F104" s="263" t="s">
        <v>11</v>
      </c>
      <c r="G104" s="263" t="s">
        <v>379</v>
      </c>
      <c r="H104" s="263" t="s">
        <v>380</v>
      </c>
      <c r="I104" s="264" t="s">
        <v>392</v>
      </c>
    </row>
    <row r="105" spans="1:9" ht="15.75" thickBot="1" x14ac:dyDescent="0.3">
      <c r="A105" s="200">
        <v>98</v>
      </c>
      <c r="B105" s="199" t="s">
        <v>487</v>
      </c>
      <c r="C105" s="261">
        <v>19607</v>
      </c>
      <c r="D105" s="262">
        <v>250916</v>
      </c>
      <c r="E105" s="262"/>
      <c r="F105" s="263" t="s">
        <v>11</v>
      </c>
      <c r="G105" s="263" t="s">
        <v>379</v>
      </c>
      <c r="H105" s="263" t="s">
        <v>380</v>
      </c>
      <c r="I105" s="264" t="s">
        <v>392</v>
      </c>
    </row>
    <row r="106" spans="1:9" ht="15.75" thickBot="1" x14ac:dyDescent="0.3">
      <c r="A106" s="200">
        <v>99</v>
      </c>
      <c r="B106" s="199" t="s">
        <v>488</v>
      </c>
      <c r="C106" s="261">
        <v>19451</v>
      </c>
      <c r="D106" s="262">
        <v>250759</v>
      </c>
      <c r="E106" s="262">
        <v>100168957</v>
      </c>
      <c r="F106" s="263" t="s">
        <v>11</v>
      </c>
      <c r="G106" s="263" t="s">
        <v>379</v>
      </c>
      <c r="H106" s="263" t="s">
        <v>380</v>
      </c>
      <c r="I106" s="264" t="s">
        <v>392</v>
      </c>
    </row>
    <row r="107" spans="1:9" ht="15.75" thickBot="1" x14ac:dyDescent="0.3">
      <c r="A107" s="200">
        <v>100</v>
      </c>
      <c r="B107" s="199" t="s">
        <v>418</v>
      </c>
      <c r="C107" s="261">
        <v>16597</v>
      </c>
      <c r="D107" s="262">
        <v>250843</v>
      </c>
      <c r="E107" s="262">
        <v>100183803</v>
      </c>
      <c r="F107" s="263" t="s">
        <v>11</v>
      </c>
      <c r="G107" s="263" t="s">
        <v>379</v>
      </c>
      <c r="H107" s="263" t="s">
        <v>380</v>
      </c>
      <c r="I107" s="264" t="s">
        <v>392</v>
      </c>
    </row>
    <row r="108" spans="1:9" ht="15.75" thickBot="1" x14ac:dyDescent="0.3">
      <c r="A108" s="200">
        <v>101</v>
      </c>
      <c r="B108" s="199" t="s">
        <v>418</v>
      </c>
      <c r="C108" s="261">
        <v>22013</v>
      </c>
      <c r="D108" s="262">
        <v>250731</v>
      </c>
      <c r="E108" s="262">
        <v>100979454</v>
      </c>
      <c r="F108" s="263" t="s">
        <v>11</v>
      </c>
      <c r="G108" s="263" t="s">
        <v>379</v>
      </c>
      <c r="H108" s="263" t="s">
        <v>380</v>
      </c>
      <c r="I108" s="264" t="s">
        <v>392</v>
      </c>
    </row>
    <row r="109" spans="1:9" ht="15.75" thickBot="1" x14ac:dyDescent="0.3">
      <c r="A109" s="200">
        <v>102</v>
      </c>
      <c r="B109" s="199" t="s">
        <v>489</v>
      </c>
      <c r="C109" s="261">
        <v>17899</v>
      </c>
      <c r="D109" s="262">
        <v>250622</v>
      </c>
      <c r="E109" s="262">
        <v>100362967</v>
      </c>
      <c r="F109" s="263" t="s">
        <v>11</v>
      </c>
      <c r="G109" s="263" t="s">
        <v>379</v>
      </c>
      <c r="H109" s="263" t="s">
        <v>380</v>
      </c>
      <c r="I109" s="264" t="s">
        <v>392</v>
      </c>
    </row>
    <row r="110" spans="1:9" ht="15.75" thickBot="1" x14ac:dyDescent="0.3">
      <c r="A110" s="200">
        <v>103</v>
      </c>
      <c r="B110" s="199" t="s">
        <v>490</v>
      </c>
      <c r="C110" s="261">
        <v>18207</v>
      </c>
      <c r="D110" s="262">
        <v>250891</v>
      </c>
      <c r="E110" s="262">
        <v>100363067</v>
      </c>
      <c r="F110" s="263" t="s">
        <v>11</v>
      </c>
      <c r="G110" s="263" t="s">
        <v>379</v>
      </c>
      <c r="H110" s="263" t="s">
        <v>380</v>
      </c>
      <c r="I110" s="264" t="s">
        <v>392</v>
      </c>
    </row>
    <row r="111" spans="1:9" ht="15.75" thickBot="1" x14ac:dyDescent="0.3">
      <c r="A111" s="200">
        <v>104</v>
      </c>
      <c r="B111" s="199" t="s">
        <v>491</v>
      </c>
      <c r="C111" s="261">
        <v>16448</v>
      </c>
      <c r="D111" s="262">
        <v>250896</v>
      </c>
      <c r="E111" s="262">
        <v>100205810</v>
      </c>
      <c r="F111" s="263" t="s">
        <v>11</v>
      </c>
      <c r="G111" s="263" t="s">
        <v>379</v>
      </c>
      <c r="H111" s="263" t="s">
        <v>380</v>
      </c>
      <c r="I111" s="264" t="s">
        <v>392</v>
      </c>
    </row>
    <row r="112" spans="1:9" ht="15.75" thickBot="1" x14ac:dyDescent="0.3">
      <c r="A112" s="200">
        <v>105</v>
      </c>
      <c r="B112" s="199" t="s">
        <v>492</v>
      </c>
      <c r="C112" s="261">
        <v>19451</v>
      </c>
      <c r="D112" s="262">
        <v>250852</v>
      </c>
      <c r="E112" s="262">
        <v>100205778</v>
      </c>
      <c r="F112" s="263" t="s">
        <v>11</v>
      </c>
      <c r="G112" s="263" t="s">
        <v>379</v>
      </c>
      <c r="H112" s="263" t="s">
        <v>380</v>
      </c>
      <c r="I112" s="264" t="s">
        <v>392</v>
      </c>
    </row>
    <row r="113" spans="1:9" ht="15.75" thickBot="1" x14ac:dyDescent="0.3">
      <c r="A113" s="200">
        <v>106</v>
      </c>
      <c r="B113" s="199" t="s">
        <v>493</v>
      </c>
      <c r="C113" s="261">
        <v>11542</v>
      </c>
      <c r="D113" s="262">
        <v>766119</v>
      </c>
      <c r="E113" s="262">
        <v>100158226</v>
      </c>
      <c r="F113" s="263" t="s">
        <v>11</v>
      </c>
      <c r="G113" s="263" t="s">
        <v>379</v>
      </c>
      <c r="H113" s="263" t="s">
        <v>380</v>
      </c>
      <c r="I113" s="264" t="s">
        <v>392</v>
      </c>
    </row>
    <row r="114" spans="1:9" ht="15.75" thickBot="1" x14ac:dyDescent="0.3">
      <c r="A114" s="200">
        <v>107</v>
      </c>
      <c r="B114" s="199" t="s">
        <v>494</v>
      </c>
      <c r="C114" s="261">
        <v>14838</v>
      </c>
      <c r="D114" s="262">
        <v>250719</v>
      </c>
      <c r="E114" s="262">
        <v>100205727</v>
      </c>
      <c r="F114" s="263" t="s">
        <v>11</v>
      </c>
      <c r="G114" s="263" t="s">
        <v>379</v>
      </c>
      <c r="H114" s="263" t="s">
        <v>380</v>
      </c>
      <c r="I114" s="264" t="s">
        <v>392</v>
      </c>
    </row>
    <row r="115" spans="1:9" ht="15.75" thickBot="1" x14ac:dyDescent="0.3">
      <c r="A115" s="200">
        <v>108</v>
      </c>
      <c r="B115" s="199" t="s">
        <v>495</v>
      </c>
      <c r="C115" s="261">
        <v>19915</v>
      </c>
      <c r="D115" s="262">
        <v>250857</v>
      </c>
      <c r="E115" s="262">
        <v>100171388</v>
      </c>
      <c r="F115" s="263" t="s">
        <v>11</v>
      </c>
      <c r="G115" s="263" t="s">
        <v>379</v>
      </c>
      <c r="H115" s="263" t="s">
        <v>380</v>
      </c>
      <c r="I115" s="264" t="s">
        <v>392</v>
      </c>
    </row>
    <row r="116" spans="1:9" ht="15.75" thickBot="1" x14ac:dyDescent="0.3">
      <c r="A116" s="200">
        <v>109</v>
      </c>
      <c r="B116" s="199" t="s">
        <v>496</v>
      </c>
      <c r="C116" s="261">
        <v>22743</v>
      </c>
      <c r="D116" s="262">
        <v>250865</v>
      </c>
      <c r="E116" s="262">
        <v>100979457</v>
      </c>
      <c r="F116" s="263" t="s">
        <v>11</v>
      </c>
      <c r="G116" s="263" t="s">
        <v>379</v>
      </c>
      <c r="H116" s="263" t="s">
        <v>380</v>
      </c>
      <c r="I116" s="264" t="s">
        <v>392</v>
      </c>
    </row>
    <row r="117" spans="1:9" ht="15.75" thickBot="1" x14ac:dyDescent="0.3">
      <c r="A117" s="200">
        <v>110</v>
      </c>
      <c r="B117" s="199" t="s">
        <v>497</v>
      </c>
      <c r="C117" s="261">
        <v>22041</v>
      </c>
      <c r="D117" s="262">
        <v>250732</v>
      </c>
      <c r="E117" s="262">
        <v>100168946</v>
      </c>
      <c r="F117" s="263" t="s">
        <v>11</v>
      </c>
      <c r="G117" s="263" t="s">
        <v>379</v>
      </c>
      <c r="H117" s="263" t="s">
        <v>380</v>
      </c>
      <c r="I117" s="264" t="s">
        <v>392</v>
      </c>
    </row>
    <row r="118" spans="1:9" ht="15.75" thickBot="1" x14ac:dyDescent="0.3">
      <c r="A118" s="200">
        <v>111</v>
      </c>
      <c r="B118" s="199" t="s">
        <v>498</v>
      </c>
      <c r="C118" s="261">
        <v>27217</v>
      </c>
      <c r="D118" s="262">
        <v>275866</v>
      </c>
      <c r="E118" s="262"/>
      <c r="F118" s="263" t="s">
        <v>11</v>
      </c>
      <c r="G118" s="263" t="s">
        <v>379</v>
      </c>
      <c r="H118" s="263" t="s">
        <v>380</v>
      </c>
      <c r="I118" s="264" t="s">
        <v>392</v>
      </c>
    </row>
    <row r="119" spans="1:9" ht="15.75" thickBot="1" x14ac:dyDescent="0.3">
      <c r="A119" s="200">
        <v>112</v>
      </c>
      <c r="B119" s="199" t="s">
        <v>499</v>
      </c>
      <c r="C119" s="261">
        <v>17168</v>
      </c>
      <c r="D119" s="262">
        <v>250901</v>
      </c>
      <c r="E119" s="262">
        <v>100183814</v>
      </c>
      <c r="F119" s="263" t="s">
        <v>11</v>
      </c>
      <c r="G119" s="263" t="s">
        <v>379</v>
      </c>
      <c r="H119" s="263" t="s">
        <v>380</v>
      </c>
      <c r="I119" s="264" t="s">
        <v>392</v>
      </c>
    </row>
    <row r="120" spans="1:9" ht="15.75" thickBot="1" x14ac:dyDescent="0.3">
      <c r="A120" s="200">
        <v>113</v>
      </c>
      <c r="B120" s="199" t="s">
        <v>500</v>
      </c>
      <c r="C120" s="261">
        <v>22023</v>
      </c>
      <c r="D120" s="262">
        <v>250602</v>
      </c>
      <c r="E120" s="262">
        <v>100979455</v>
      </c>
      <c r="F120" s="263" t="s">
        <v>11</v>
      </c>
      <c r="G120" s="263" t="s">
        <v>379</v>
      </c>
      <c r="H120" s="263" t="s">
        <v>380</v>
      </c>
      <c r="I120" s="264" t="s">
        <v>392</v>
      </c>
    </row>
    <row r="121" spans="1:9" ht="15.75" thickBot="1" x14ac:dyDescent="0.3">
      <c r="A121" s="200">
        <v>114</v>
      </c>
      <c r="B121" s="199" t="s">
        <v>501</v>
      </c>
      <c r="C121" s="261">
        <v>19088</v>
      </c>
      <c r="D121" s="262">
        <v>250859</v>
      </c>
      <c r="E121" s="262">
        <v>100168996</v>
      </c>
      <c r="F121" s="263" t="s">
        <v>11</v>
      </c>
      <c r="G121" s="263" t="s">
        <v>379</v>
      </c>
      <c r="H121" s="263" t="s">
        <v>380</v>
      </c>
      <c r="I121" s="264" t="s">
        <v>392</v>
      </c>
    </row>
    <row r="122" spans="1:9" ht="15.75" thickBot="1" x14ac:dyDescent="0.3">
      <c r="A122" s="200">
        <v>115</v>
      </c>
      <c r="B122" s="199" t="s">
        <v>502</v>
      </c>
      <c r="C122" s="261">
        <v>16803</v>
      </c>
      <c r="D122" s="262">
        <v>250724</v>
      </c>
      <c r="E122" s="262">
        <v>100536911</v>
      </c>
      <c r="F122" s="263" t="s">
        <v>11</v>
      </c>
      <c r="G122" s="263" t="s">
        <v>379</v>
      </c>
      <c r="H122" s="263" t="s">
        <v>380</v>
      </c>
      <c r="I122" s="264" t="s">
        <v>392</v>
      </c>
    </row>
    <row r="123" spans="1:9" ht="15.75" thickBot="1" x14ac:dyDescent="0.3">
      <c r="A123" s="200">
        <v>116</v>
      </c>
      <c r="B123" s="199" t="s">
        <v>503</v>
      </c>
      <c r="C123" s="261">
        <v>15161</v>
      </c>
      <c r="D123" s="262">
        <v>250734</v>
      </c>
      <c r="E123" s="262">
        <v>100363014</v>
      </c>
      <c r="F123" s="263" t="s">
        <v>11</v>
      </c>
      <c r="G123" s="263" t="s">
        <v>379</v>
      </c>
      <c r="H123" s="263" t="s">
        <v>380</v>
      </c>
      <c r="I123" s="264" t="s">
        <v>392</v>
      </c>
    </row>
    <row r="124" spans="1:9" ht="15.75" thickBot="1" x14ac:dyDescent="0.3">
      <c r="A124" s="200">
        <v>117</v>
      </c>
      <c r="B124" s="199" t="s">
        <v>504</v>
      </c>
      <c r="C124" s="261">
        <v>18264</v>
      </c>
      <c r="D124" s="262">
        <v>250742</v>
      </c>
      <c r="E124" s="262">
        <v>100171338</v>
      </c>
      <c r="F124" s="263" t="s">
        <v>11</v>
      </c>
      <c r="G124" s="263" t="s">
        <v>379</v>
      </c>
      <c r="H124" s="263" t="s">
        <v>380</v>
      </c>
      <c r="I124" s="264" t="s">
        <v>392</v>
      </c>
    </row>
    <row r="125" spans="1:9" ht="15.75" thickBot="1" x14ac:dyDescent="0.3">
      <c r="A125" s="200">
        <v>118</v>
      </c>
      <c r="B125" s="199" t="s">
        <v>505</v>
      </c>
      <c r="C125" s="261">
        <v>18082</v>
      </c>
      <c r="D125" s="262">
        <v>250740</v>
      </c>
      <c r="E125" s="262">
        <v>100205742</v>
      </c>
      <c r="F125" s="263" t="s">
        <v>11</v>
      </c>
      <c r="G125" s="263" t="s">
        <v>379</v>
      </c>
      <c r="H125" s="263" t="s">
        <v>380</v>
      </c>
      <c r="I125" s="264" t="s">
        <v>392</v>
      </c>
    </row>
    <row r="126" spans="1:9" ht="15.75" thickBot="1" x14ac:dyDescent="0.3">
      <c r="A126" s="200">
        <v>119</v>
      </c>
      <c r="B126" s="199" t="s">
        <v>506</v>
      </c>
      <c r="C126" s="261">
        <v>19793</v>
      </c>
      <c r="D126" s="262">
        <v>250918</v>
      </c>
      <c r="E126" s="262">
        <v>100171402</v>
      </c>
      <c r="F126" s="263" t="s">
        <v>11</v>
      </c>
      <c r="G126" s="263" t="s">
        <v>379</v>
      </c>
      <c r="H126" s="263" t="s">
        <v>380</v>
      </c>
      <c r="I126" s="264" t="s">
        <v>392</v>
      </c>
    </row>
    <row r="127" spans="1:9" ht="31.5" customHeight="1" x14ac:dyDescent="0.25"/>
    <row r="128" spans="1:9" ht="24.75" customHeight="1" x14ac:dyDescent="0.25"/>
    <row r="129" spans="2:8" ht="23.25" x14ac:dyDescent="0.35">
      <c r="D129" s="346" t="s">
        <v>558</v>
      </c>
      <c r="E129" s="346"/>
      <c r="F129" s="346"/>
    </row>
    <row r="130" spans="2:8" ht="39.75" customHeight="1" x14ac:dyDescent="0.25"/>
    <row r="131" spans="2:8" ht="37.5" customHeight="1" x14ac:dyDescent="0.35">
      <c r="B131" s="346" t="s">
        <v>74</v>
      </c>
      <c r="C131" s="346"/>
      <c r="D131" s="203"/>
      <c r="E131" s="203"/>
      <c r="F131" s="203"/>
      <c r="G131" s="346" t="s">
        <v>69</v>
      </c>
      <c r="H131" s="346"/>
    </row>
    <row r="132" spans="2:8" x14ac:dyDescent="0.25">
      <c r="B132" s="202"/>
      <c r="C132" s="202"/>
      <c r="D132" s="202"/>
      <c r="E132" s="202"/>
      <c r="F132" s="202"/>
      <c r="G132" s="202"/>
      <c r="H132" s="202"/>
    </row>
    <row r="133" spans="2:8" ht="57" customHeight="1" x14ac:dyDescent="0.25">
      <c r="B133" s="202"/>
      <c r="C133" s="202"/>
      <c r="D133" s="202"/>
      <c r="E133" s="202"/>
      <c r="F133" s="202"/>
      <c r="G133" s="202"/>
      <c r="H133" s="202"/>
    </row>
    <row r="134" spans="2:8" ht="23.25" x14ac:dyDescent="0.35">
      <c r="B134" s="346" t="s">
        <v>509</v>
      </c>
      <c r="C134" s="346"/>
      <c r="D134" s="203"/>
      <c r="E134" s="203"/>
      <c r="F134" s="203"/>
      <c r="G134" s="346" t="s">
        <v>510</v>
      </c>
      <c r="H134" s="346"/>
    </row>
    <row r="135" spans="2:8" ht="23.25" x14ac:dyDescent="0.35">
      <c r="B135" s="391" t="s">
        <v>511</v>
      </c>
      <c r="C135" s="391"/>
      <c r="D135" s="204"/>
      <c r="E135" s="204"/>
      <c r="F135" s="204"/>
      <c r="G135" s="391" t="s">
        <v>76</v>
      </c>
      <c r="H135" s="391"/>
    </row>
    <row r="136" spans="2:8" x14ac:dyDescent="0.25">
      <c r="B136" s="202"/>
      <c r="C136" s="202"/>
      <c r="D136" s="202"/>
      <c r="E136" s="202"/>
      <c r="F136" s="202"/>
      <c r="G136" s="202"/>
      <c r="H136" s="202"/>
    </row>
  </sheetData>
  <mergeCells count="8">
    <mergeCell ref="B5:I5"/>
    <mergeCell ref="D129:F129"/>
    <mergeCell ref="B131:C131"/>
    <mergeCell ref="B134:C134"/>
    <mergeCell ref="B135:C135"/>
    <mergeCell ref="G131:H131"/>
    <mergeCell ref="G134:H134"/>
    <mergeCell ref="G135:H135"/>
  </mergeCells>
  <pageMargins left="0.7" right="0.7" top="0.75" bottom="0.75" header="0.3" footer="0.3"/>
  <pageSetup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BF35"/>
  <sheetViews>
    <sheetView topLeftCell="A7" workbookViewId="0">
      <selection activeCell="A9" sqref="A9:BF9"/>
    </sheetView>
  </sheetViews>
  <sheetFormatPr defaultRowHeight="15" x14ac:dyDescent="0.25"/>
  <cols>
    <col min="1" max="1" width="5.28515625" customWidth="1"/>
    <col min="2" max="2" width="13.7109375" customWidth="1"/>
    <col min="3" max="3" width="8.140625" customWidth="1"/>
    <col min="4" max="4" width="6.140625" customWidth="1"/>
    <col min="5" max="5" width="7.28515625" customWidth="1"/>
    <col min="6" max="58" width="6.140625" customWidth="1"/>
  </cols>
  <sheetData>
    <row r="6" spans="1:58" ht="97.5" customHeight="1" x14ac:dyDescent="0.25"/>
    <row r="7" spans="1:58" ht="30" x14ac:dyDescent="0.4">
      <c r="A7" s="286" t="s">
        <v>13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  <c r="AO7" s="286"/>
      <c r="AP7" s="286"/>
      <c r="AQ7" s="286"/>
      <c r="AR7" s="286"/>
      <c r="AS7" s="286"/>
      <c r="AT7" s="286"/>
      <c r="AU7" s="286"/>
      <c r="AV7" s="286"/>
      <c r="AW7" s="286"/>
      <c r="AX7" s="286"/>
      <c r="AY7" s="286"/>
      <c r="AZ7" s="286"/>
      <c r="BA7" s="286"/>
      <c r="BB7" s="286"/>
      <c r="BC7" s="286"/>
      <c r="BD7" s="286"/>
      <c r="BE7" s="286"/>
      <c r="BF7" s="286"/>
    </row>
    <row r="8" spans="1:58" ht="30" x14ac:dyDescent="0.4">
      <c r="A8" s="286" t="s">
        <v>14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</row>
    <row r="9" spans="1:58" ht="30" x14ac:dyDescent="0.4">
      <c r="A9" s="286" t="s">
        <v>221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</row>
    <row r="10" spans="1:58" ht="96.75" customHeight="1" thickBot="1" x14ac:dyDescent="0.4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</row>
    <row r="11" spans="1:58" ht="20.25" thickTop="1" thickBot="1" x14ac:dyDescent="0.3">
      <c r="A11" s="287" t="s">
        <v>15</v>
      </c>
      <c r="B11" s="287" t="s">
        <v>16</v>
      </c>
      <c r="C11" s="288" t="s">
        <v>17</v>
      </c>
      <c r="D11" s="289" t="s">
        <v>18</v>
      </c>
      <c r="E11" s="289"/>
      <c r="F11" s="287" t="s">
        <v>19</v>
      </c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 t="s">
        <v>20</v>
      </c>
      <c r="AG11" s="287"/>
      <c r="AH11" s="287"/>
      <c r="AI11" s="287"/>
      <c r="AJ11" s="287"/>
      <c r="AK11" s="287"/>
      <c r="AL11" s="287"/>
      <c r="AM11" s="287"/>
      <c r="AN11" s="287"/>
      <c r="AO11" s="287"/>
      <c r="AP11" s="287" t="s">
        <v>21</v>
      </c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 t="s">
        <v>22</v>
      </c>
      <c r="BB11" s="287"/>
      <c r="BC11" s="287"/>
      <c r="BD11" s="287"/>
      <c r="BE11" s="287"/>
      <c r="BF11" s="287"/>
    </row>
    <row r="12" spans="1:58" ht="20.25" thickTop="1" thickBot="1" x14ac:dyDescent="0.3">
      <c r="A12" s="287"/>
      <c r="B12" s="287"/>
      <c r="C12" s="288"/>
      <c r="D12" s="290" t="s">
        <v>2</v>
      </c>
      <c r="E12" s="290"/>
      <c r="F12" s="290" t="s">
        <v>23</v>
      </c>
      <c r="G12" s="290"/>
      <c r="H12" s="291" t="s">
        <v>24</v>
      </c>
      <c r="I12" s="291"/>
      <c r="J12" s="290" t="s">
        <v>25</v>
      </c>
      <c r="K12" s="290"/>
      <c r="L12" s="290" t="s">
        <v>26</v>
      </c>
      <c r="M12" s="290"/>
      <c r="N12" s="290" t="s">
        <v>27</v>
      </c>
      <c r="O12" s="290"/>
      <c r="P12" s="290" t="s">
        <v>28</v>
      </c>
      <c r="Q12" s="290"/>
      <c r="R12" s="290" t="s">
        <v>29</v>
      </c>
      <c r="S12" s="290"/>
      <c r="T12" s="290" t="s">
        <v>30</v>
      </c>
      <c r="U12" s="290"/>
      <c r="V12" s="290" t="s">
        <v>31</v>
      </c>
      <c r="W12" s="290"/>
      <c r="X12" s="290" t="s">
        <v>32</v>
      </c>
      <c r="Y12" s="290"/>
      <c r="Z12" s="290" t="s">
        <v>33</v>
      </c>
      <c r="AA12" s="290"/>
      <c r="AB12" s="290" t="s">
        <v>34</v>
      </c>
      <c r="AC12" s="290"/>
      <c r="AD12" s="290" t="s">
        <v>35</v>
      </c>
      <c r="AE12" s="290"/>
      <c r="AF12" s="292" t="s">
        <v>36</v>
      </c>
      <c r="AG12" s="292" t="s">
        <v>37</v>
      </c>
      <c r="AH12" s="292" t="s">
        <v>38</v>
      </c>
      <c r="AI12" s="292" t="s">
        <v>39</v>
      </c>
      <c r="AJ12" s="292" t="s">
        <v>40</v>
      </c>
      <c r="AK12" s="292" t="s">
        <v>41</v>
      </c>
      <c r="AL12" s="292" t="s">
        <v>42</v>
      </c>
      <c r="AM12" s="292" t="s">
        <v>43</v>
      </c>
      <c r="AN12" s="293" t="s">
        <v>44</v>
      </c>
      <c r="AO12" s="292" t="s">
        <v>45</v>
      </c>
      <c r="AP12" s="294" t="s">
        <v>46</v>
      </c>
      <c r="AQ12" s="295" t="s">
        <v>47</v>
      </c>
      <c r="AR12" s="298" t="s">
        <v>48</v>
      </c>
      <c r="AS12" s="298" t="s">
        <v>49</v>
      </c>
      <c r="AT12" s="294" t="s">
        <v>50</v>
      </c>
      <c r="AU12" s="294" t="s">
        <v>51</v>
      </c>
      <c r="AV12" s="294"/>
      <c r="AW12" s="294" t="s">
        <v>52</v>
      </c>
      <c r="AX12" s="294" t="s">
        <v>53</v>
      </c>
      <c r="AY12" s="294"/>
      <c r="AZ12" s="294" t="s">
        <v>54</v>
      </c>
      <c r="BA12" s="297" t="s">
        <v>55</v>
      </c>
      <c r="BB12" s="297" t="s">
        <v>10</v>
      </c>
      <c r="BC12" s="297" t="s">
        <v>56</v>
      </c>
      <c r="BD12" s="297" t="s">
        <v>57</v>
      </c>
      <c r="BE12" s="297" t="s">
        <v>58</v>
      </c>
      <c r="BF12" s="297" t="s">
        <v>54</v>
      </c>
    </row>
    <row r="13" spans="1:58" ht="39.75" customHeight="1" thickTop="1" thickBot="1" x14ac:dyDescent="0.3">
      <c r="A13" s="287"/>
      <c r="B13" s="287"/>
      <c r="C13" s="288"/>
      <c r="D13" s="44" t="s">
        <v>10</v>
      </c>
      <c r="E13" s="44" t="s">
        <v>9</v>
      </c>
      <c r="F13" s="44" t="s">
        <v>10</v>
      </c>
      <c r="G13" s="44" t="s">
        <v>9</v>
      </c>
      <c r="H13" s="44" t="s">
        <v>10</v>
      </c>
      <c r="I13" s="44" t="s">
        <v>9</v>
      </c>
      <c r="J13" s="44" t="s">
        <v>10</v>
      </c>
      <c r="K13" s="44" t="s">
        <v>9</v>
      </c>
      <c r="L13" s="44" t="s">
        <v>10</v>
      </c>
      <c r="M13" s="44" t="s">
        <v>9</v>
      </c>
      <c r="N13" s="44" t="s">
        <v>10</v>
      </c>
      <c r="O13" s="44" t="s">
        <v>9</v>
      </c>
      <c r="P13" s="44" t="s">
        <v>10</v>
      </c>
      <c r="Q13" s="44" t="s">
        <v>9</v>
      </c>
      <c r="R13" s="44" t="s">
        <v>10</v>
      </c>
      <c r="S13" s="44" t="s">
        <v>9</v>
      </c>
      <c r="T13" s="44" t="s">
        <v>10</v>
      </c>
      <c r="U13" s="44" t="s">
        <v>9</v>
      </c>
      <c r="V13" s="44" t="s">
        <v>10</v>
      </c>
      <c r="W13" s="44" t="s">
        <v>9</v>
      </c>
      <c r="X13" s="44" t="s">
        <v>10</v>
      </c>
      <c r="Y13" s="44" t="s">
        <v>9</v>
      </c>
      <c r="Z13" s="44" t="s">
        <v>10</v>
      </c>
      <c r="AA13" s="44" t="s">
        <v>9</v>
      </c>
      <c r="AB13" s="44" t="s">
        <v>10</v>
      </c>
      <c r="AC13" s="44" t="s">
        <v>9</v>
      </c>
      <c r="AD13" s="44" t="s">
        <v>10</v>
      </c>
      <c r="AE13" s="44" t="s">
        <v>9</v>
      </c>
      <c r="AF13" s="292"/>
      <c r="AG13" s="292"/>
      <c r="AH13" s="292"/>
      <c r="AI13" s="292"/>
      <c r="AJ13" s="292"/>
      <c r="AK13" s="292"/>
      <c r="AL13" s="292"/>
      <c r="AM13" s="292"/>
      <c r="AN13" s="293"/>
      <c r="AO13" s="292"/>
      <c r="AP13" s="294"/>
      <c r="AQ13" s="295"/>
      <c r="AR13" s="298"/>
      <c r="AS13" s="298"/>
      <c r="AT13" s="294"/>
      <c r="AU13" s="49" t="s">
        <v>59</v>
      </c>
      <c r="AV13" s="49" t="s">
        <v>60</v>
      </c>
      <c r="AW13" s="294"/>
      <c r="AX13" s="49" t="s">
        <v>59</v>
      </c>
      <c r="AY13" s="49" t="s">
        <v>60</v>
      </c>
      <c r="AZ13" s="294"/>
      <c r="BA13" s="297"/>
      <c r="BB13" s="297"/>
      <c r="BC13" s="297"/>
      <c r="BD13" s="297"/>
      <c r="BE13" s="297"/>
      <c r="BF13" s="297"/>
    </row>
    <row r="14" spans="1:58" ht="46.5" customHeight="1" thickTop="1" thickBot="1" x14ac:dyDescent="0.3">
      <c r="A14" s="41">
        <v>1</v>
      </c>
      <c r="B14" s="50" t="s">
        <v>61</v>
      </c>
      <c r="C14" s="51">
        <v>145</v>
      </c>
      <c r="D14" s="42">
        <f>SUM(F14,H14,,J14,L14,N14,P14,R14,T14,V14,X14,Z14,AB14,,AD14,)</f>
        <v>302</v>
      </c>
      <c r="E14" s="42">
        <f>SUM(G14,I14,K14,M14,O14,Q14,S14,U14,W14,Y14,AA14,AC14,AE14,)</f>
        <v>265</v>
      </c>
      <c r="F14" s="43">
        <v>37</v>
      </c>
      <c r="G14" s="43">
        <v>28</v>
      </c>
      <c r="H14" s="43">
        <v>42</v>
      </c>
      <c r="I14" s="43">
        <v>36</v>
      </c>
      <c r="J14" s="43">
        <v>29</v>
      </c>
      <c r="K14" s="43">
        <v>27</v>
      </c>
      <c r="L14" s="43">
        <v>27</v>
      </c>
      <c r="M14" s="43">
        <v>19</v>
      </c>
      <c r="N14" s="43">
        <v>28</v>
      </c>
      <c r="O14" s="43">
        <v>33</v>
      </c>
      <c r="P14" s="43">
        <v>39</v>
      </c>
      <c r="Q14" s="43">
        <v>34</v>
      </c>
      <c r="R14" s="43">
        <v>27</v>
      </c>
      <c r="S14" s="43">
        <v>20</v>
      </c>
      <c r="T14" s="43">
        <v>13</v>
      </c>
      <c r="U14" s="43">
        <v>11</v>
      </c>
      <c r="V14" s="43">
        <v>8</v>
      </c>
      <c r="W14" s="43">
        <v>6</v>
      </c>
      <c r="X14" s="43">
        <v>5</v>
      </c>
      <c r="Y14" s="43">
        <v>8</v>
      </c>
      <c r="Z14" s="43">
        <v>10</v>
      </c>
      <c r="AA14" s="43">
        <v>13</v>
      </c>
      <c r="AB14" s="43">
        <v>5</v>
      </c>
      <c r="AC14" s="43">
        <v>6</v>
      </c>
      <c r="AD14" s="43">
        <v>32</v>
      </c>
      <c r="AE14" s="43">
        <v>24</v>
      </c>
      <c r="AF14" s="45">
        <v>224</v>
      </c>
      <c r="AG14" s="45">
        <v>36</v>
      </c>
      <c r="AH14" s="45">
        <v>27</v>
      </c>
      <c r="AI14" s="45">
        <v>80</v>
      </c>
      <c r="AJ14" s="45">
        <v>58</v>
      </c>
      <c r="AK14" s="45">
        <v>102</v>
      </c>
      <c r="AL14" s="45">
        <v>14</v>
      </c>
      <c r="AM14" s="45">
        <v>25</v>
      </c>
      <c r="AN14" s="45">
        <v>1</v>
      </c>
      <c r="AO14" s="45">
        <v>0</v>
      </c>
      <c r="AP14" s="52">
        <v>24</v>
      </c>
      <c r="AQ14" s="52">
        <v>3</v>
      </c>
      <c r="AR14" s="52">
        <v>4</v>
      </c>
      <c r="AS14" s="52">
        <v>8</v>
      </c>
      <c r="AT14" s="52">
        <v>121</v>
      </c>
      <c r="AU14" s="52">
        <v>0</v>
      </c>
      <c r="AV14" s="52">
        <v>0</v>
      </c>
      <c r="AW14" s="52">
        <v>0</v>
      </c>
      <c r="AX14" s="52">
        <v>0</v>
      </c>
      <c r="AY14" s="52">
        <v>0</v>
      </c>
      <c r="AZ14" s="52">
        <v>407</v>
      </c>
      <c r="BA14" s="44">
        <v>567</v>
      </c>
      <c r="BB14" s="44">
        <v>0</v>
      </c>
      <c r="BC14" s="44">
        <v>0</v>
      </c>
      <c r="BD14" s="44">
        <v>0</v>
      </c>
      <c r="BE14" s="44">
        <v>0</v>
      </c>
      <c r="BF14" s="44">
        <v>0</v>
      </c>
    </row>
    <row r="15" spans="1:58" ht="45.75" customHeight="1" thickTop="1" thickBot="1" x14ac:dyDescent="0.3">
      <c r="A15" s="41">
        <v>2</v>
      </c>
      <c r="B15" s="50" t="s">
        <v>62</v>
      </c>
      <c r="C15" s="51">
        <v>71</v>
      </c>
      <c r="D15" s="42">
        <f>SUM(F15,H15,J15,,L15,N15,P15,,R15,T15,V15,X15,,Z15,AB15,AD15,)</f>
        <v>139</v>
      </c>
      <c r="E15" s="42">
        <f>SUM(G15,I15,K15,M15,O15,,,Q15,S15,U15,W15,,Y15,AA15,AC15,,AE15,)</f>
        <v>128</v>
      </c>
      <c r="F15" s="43">
        <v>15</v>
      </c>
      <c r="G15" s="43">
        <v>17</v>
      </c>
      <c r="H15" s="43">
        <v>24</v>
      </c>
      <c r="I15" s="43">
        <v>8</v>
      </c>
      <c r="J15" s="43">
        <v>13</v>
      </c>
      <c r="K15" s="43">
        <v>21</v>
      </c>
      <c r="L15" s="43">
        <v>16</v>
      </c>
      <c r="M15" s="43">
        <v>13</v>
      </c>
      <c r="N15" s="43">
        <v>13</v>
      </c>
      <c r="O15" s="43">
        <v>12</v>
      </c>
      <c r="P15" s="43">
        <v>16</v>
      </c>
      <c r="Q15" s="43">
        <v>14</v>
      </c>
      <c r="R15" s="43">
        <v>5</v>
      </c>
      <c r="S15" s="43">
        <v>6</v>
      </c>
      <c r="T15" s="43">
        <v>4</v>
      </c>
      <c r="U15" s="43">
        <v>5</v>
      </c>
      <c r="V15" s="43">
        <v>4</v>
      </c>
      <c r="W15" s="43">
        <v>7</v>
      </c>
      <c r="X15" s="43">
        <v>7</v>
      </c>
      <c r="Y15" s="43">
        <v>7</v>
      </c>
      <c r="Z15" s="43">
        <v>7</v>
      </c>
      <c r="AA15" s="43">
        <v>2</v>
      </c>
      <c r="AB15" s="43">
        <v>2</v>
      </c>
      <c r="AC15" s="43">
        <v>1</v>
      </c>
      <c r="AD15" s="43">
        <v>13</v>
      </c>
      <c r="AE15" s="43">
        <v>15</v>
      </c>
      <c r="AF15" s="45">
        <v>140</v>
      </c>
      <c r="AG15" s="45">
        <v>23</v>
      </c>
      <c r="AH15" s="45">
        <v>0</v>
      </c>
      <c r="AI15" s="45">
        <v>35</v>
      </c>
      <c r="AJ15" s="45">
        <v>28</v>
      </c>
      <c r="AK15" s="45">
        <v>30</v>
      </c>
      <c r="AL15" s="45">
        <v>7</v>
      </c>
      <c r="AM15" s="45">
        <v>7</v>
      </c>
      <c r="AN15" s="45">
        <v>0</v>
      </c>
      <c r="AO15" s="45">
        <v>0</v>
      </c>
      <c r="AP15" s="52">
        <v>0</v>
      </c>
      <c r="AQ15" s="52">
        <v>0</v>
      </c>
      <c r="AR15" s="52">
        <v>0</v>
      </c>
      <c r="AS15" s="52">
        <v>2</v>
      </c>
      <c r="AT15" s="52">
        <v>59</v>
      </c>
      <c r="AU15" s="52">
        <v>0</v>
      </c>
      <c r="AV15" s="52">
        <v>0</v>
      </c>
      <c r="AW15" s="52">
        <v>0</v>
      </c>
      <c r="AX15" s="52">
        <v>0</v>
      </c>
      <c r="AY15" s="52">
        <v>0</v>
      </c>
      <c r="AZ15" s="52">
        <v>209</v>
      </c>
      <c r="BA15" s="44">
        <v>267</v>
      </c>
      <c r="BB15" s="44">
        <v>0</v>
      </c>
      <c r="BC15" s="44">
        <v>0</v>
      </c>
      <c r="BD15" s="44">
        <v>0</v>
      </c>
      <c r="BE15" s="44">
        <v>0</v>
      </c>
      <c r="BF15" s="44">
        <v>0</v>
      </c>
    </row>
    <row r="16" spans="1:58" ht="40.5" customHeight="1" thickTop="1" thickBot="1" x14ac:dyDescent="0.3">
      <c r="A16" s="53">
        <v>3</v>
      </c>
      <c r="B16" s="54" t="s">
        <v>63</v>
      </c>
      <c r="C16" s="55">
        <v>99</v>
      </c>
      <c r="D16" s="56">
        <f>SUM(F16,H16,J16,L16,N16,P16,R16,T16,V16,X16,Z16,AB16,AD16,)</f>
        <v>191</v>
      </c>
      <c r="E16" s="56">
        <f>SUM(G16,I16,K16,M16,O16,Q16,S16,U16,W16,Y16,,,,,AA16,AC16,AE16,)</f>
        <v>187</v>
      </c>
      <c r="F16" s="46">
        <v>17</v>
      </c>
      <c r="G16" s="46">
        <v>17</v>
      </c>
      <c r="H16" s="46">
        <v>29</v>
      </c>
      <c r="I16" s="46">
        <v>21</v>
      </c>
      <c r="J16" s="46">
        <v>7</v>
      </c>
      <c r="K16" s="46">
        <v>14</v>
      </c>
      <c r="L16" s="46">
        <v>17</v>
      </c>
      <c r="M16" s="46">
        <v>22</v>
      </c>
      <c r="N16" s="46">
        <v>15</v>
      </c>
      <c r="O16" s="46">
        <v>20</v>
      </c>
      <c r="P16" s="46">
        <v>33</v>
      </c>
      <c r="Q16" s="46">
        <v>27</v>
      </c>
      <c r="R16" s="46">
        <v>19</v>
      </c>
      <c r="S16" s="46">
        <v>8</v>
      </c>
      <c r="T16" s="46">
        <v>13</v>
      </c>
      <c r="U16" s="46">
        <v>10</v>
      </c>
      <c r="V16" s="46">
        <v>1</v>
      </c>
      <c r="W16" s="46">
        <v>7</v>
      </c>
      <c r="X16" s="46">
        <v>4</v>
      </c>
      <c r="Y16" s="46">
        <v>6</v>
      </c>
      <c r="Z16" s="46">
        <v>13</v>
      </c>
      <c r="AA16" s="46">
        <v>6</v>
      </c>
      <c r="AB16" s="46">
        <v>4</v>
      </c>
      <c r="AC16" s="46">
        <v>5</v>
      </c>
      <c r="AD16" s="46">
        <v>19</v>
      </c>
      <c r="AE16" s="46">
        <v>24</v>
      </c>
      <c r="AF16" s="57">
        <v>177</v>
      </c>
      <c r="AG16" s="57">
        <v>5</v>
      </c>
      <c r="AH16" s="57">
        <v>21</v>
      </c>
      <c r="AI16" s="57">
        <v>52</v>
      </c>
      <c r="AJ16" s="57">
        <v>26</v>
      </c>
      <c r="AK16" s="57">
        <v>81</v>
      </c>
      <c r="AL16" s="57">
        <v>3</v>
      </c>
      <c r="AM16" s="57">
        <v>10</v>
      </c>
      <c r="AN16" s="57">
        <v>0</v>
      </c>
      <c r="AO16" s="57">
        <v>0</v>
      </c>
      <c r="AP16" s="55">
        <v>6</v>
      </c>
      <c r="AQ16" s="55">
        <v>1</v>
      </c>
      <c r="AR16" s="55">
        <v>2</v>
      </c>
      <c r="AS16" s="55">
        <v>2</v>
      </c>
      <c r="AT16" s="55">
        <v>87</v>
      </c>
      <c r="AU16" s="55">
        <v>0</v>
      </c>
      <c r="AV16" s="55">
        <v>0</v>
      </c>
      <c r="AW16" s="55">
        <v>0</v>
      </c>
      <c r="AX16" s="55">
        <v>0</v>
      </c>
      <c r="AY16" s="55">
        <v>1</v>
      </c>
      <c r="AZ16" s="55">
        <v>276</v>
      </c>
      <c r="BA16" s="53">
        <v>378</v>
      </c>
      <c r="BB16" s="53">
        <v>0</v>
      </c>
      <c r="BC16" s="53">
        <v>0</v>
      </c>
      <c r="BD16" s="53">
        <v>0</v>
      </c>
      <c r="BE16" s="53">
        <v>0</v>
      </c>
      <c r="BF16" s="53">
        <v>0</v>
      </c>
    </row>
    <row r="17" spans="1:58" ht="40.5" hidden="1" customHeight="1" x14ac:dyDescent="0.25">
      <c r="A17" s="58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</row>
    <row r="18" spans="1:58" ht="40.5" customHeight="1" thickBot="1" x14ac:dyDescent="0.3">
      <c r="A18" s="301" t="s">
        <v>64</v>
      </c>
      <c r="B18" s="302"/>
      <c r="C18" s="61">
        <f t="shared" ref="C18:BF18" si="0">SUM(C14:C16)</f>
        <v>315</v>
      </c>
      <c r="D18" s="62">
        <f t="shared" si="0"/>
        <v>632</v>
      </c>
      <c r="E18" s="63">
        <f t="shared" si="0"/>
        <v>580</v>
      </c>
      <c r="F18" s="63">
        <f t="shared" si="0"/>
        <v>69</v>
      </c>
      <c r="G18" s="63">
        <f t="shared" si="0"/>
        <v>62</v>
      </c>
      <c r="H18" s="63">
        <f t="shared" si="0"/>
        <v>95</v>
      </c>
      <c r="I18" s="63">
        <f t="shared" si="0"/>
        <v>65</v>
      </c>
      <c r="J18" s="63">
        <f t="shared" si="0"/>
        <v>49</v>
      </c>
      <c r="K18" s="63">
        <f t="shared" si="0"/>
        <v>62</v>
      </c>
      <c r="L18" s="63">
        <f t="shared" si="0"/>
        <v>60</v>
      </c>
      <c r="M18" s="63">
        <f t="shared" si="0"/>
        <v>54</v>
      </c>
      <c r="N18" s="63">
        <f t="shared" si="0"/>
        <v>56</v>
      </c>
      <c r="O18" s="63">
        <f t="shared" si="0"/>
        <v>65</v>
      </c>
      <c r="P18" s="63">
        <f t="shared" si="0"/>
        <v>88</v>
      </c>
      <c r="Q18" s="63">
        <f t="shared" si="0"/>
        <v>75</v>
      </c>
      <c r="R18" s="63">
        <f t="shared" si="0"/>
        <v>51</v>
      </c>
      <c r="S18" s="63">
        <f t="shared" si="0"/>
        <v>34</v>
      </c>
      <c r="T18" s="63">
        <f t="shared" si="0"/>
        <v>30</v>
      </c>
      <c r="U18" s="63">
        <f t="shared" si="0"/>
        <v>26</v>
      </c>
      <c r="V18" s="63">
        <f t="shared" si="0"/>
        <v>13</v>
      </c>
      <c r="W18" s="63">
        <f t="shared" si="0"/>
        <v>20</v>
      </c>
      <c r="X18" s="63">
        <f t="shared" si="0"/>
        <v>16</v>
      </c>
      <c r="Y18" s="63">
        <f t="shared" si="0"/>
        <v>21</v>
      </c>
      <c r="Z18" s="63">
        <f t="shared" si="0"/>
        <v>30</v>
      </c>
      <c r="AA18" s="63">
        <f t="shared" si="0"/>
        <v>21</v>
      </c>
      <c r="AB18" s="63">
        <f t="shared" si="0"/>
        <v>11</v>
      </c>
      <c r="AC18" s="63">
        <f t="shared" si="0"/>
        <v>12</v>
      </c>
      <c r="AD18" s="63">
        <f t="shared" si="0"/>
        <v>64</v>
      </c>
      <c r="AE18" s="64">
        <f t="shared" si="0"/>
        <v>63</v>
      </c>
      <c r="AF18" s="65">
        <f>SUM(AF14:AF16)</f>
        <v>541</v>
      </c>
      <c r="AG18" s="65">
        <f t="shared" si="0"/>
        <v>64</v>
      </c>
      <c r="AH18" s="65">
        <f t="shared" si="0"/>
        <v>48</v>
      </c>
      <c r="AI18" s="65">
        <f t="shared" si="0"/>
        <v>167</v>
      </c>
      <c r="AJ18" s="65">
        <f>SUM(AJ14:AJ16)</f>
        <v>112</v>
      </c>
      <c r="AK18" s="65">
        <f t="shared" si="0"/>
        <v>213</v>
      </c>
      <c r="AL18" s="65">
        <f t="shared" si="0"/>
        <v>24</v>
      </c>
      <c r="AM18" s="65">
        <f t="shared" si="0"/>
        <v>42</v>
      </c>
      <c r="AN18" s="65">
        <f t="shared" si="0"/>
        <v>1</v>
      </c>
      <c r="AO18" s="65">
        <f t="shared" si="0"/>
        <v>0</v>
      </c>
      <c r="AP18" s="66">
        <f t="shared" si="0"/>
        <v>30</v>
      </c>
      <c r="AQ18" s="66">
        <f t="shared" si="0"/>
        <v>4</v>
      </c>
      <c r="AR18" s="66">
        <f t="shared" si="0"/>
        <v>6</v>
      </c>
      <c r="AS18" s="66">
        <f t="shared" si="0"/>
        <v>12</v>
      </c>
      <c r="AT18" s="66">
        <f t="shared" si="0"/>
        <v>267</v>
      </c>
      <c r="AU18" s="66">
        <f t="shared" si="0"/>
        <v>0</v>
      </c>
      <c r="AV18" s="67">
        <f t="shared" si="0"/>
        <v>0</v>
      </c>
      <c r="AW18" s="66">
        <f t="shared" si="0"/>
        <v>0</v>
      </c>
      <c r="AX18" s="66">
        <f t="shared" si="0"/>
        <v>0</v>
      </c>
      <c r="AY18" s="66">
        <f t="shared" si="0"/>
        <v>1</v>
      </c>
      <c r="AZ18" s="66">
        <f t="shared" si="0"/>
        <v>892</v>
      </c>
      <c r="BA18" s="48">
        <f t="shared" si="0"/>
        <v>1212</v>
      </c>
      <c r="BB18" s="68">
        <f t="shared" si="0"/>
        <v>0</v>
      </c>
      <c r="BC18" s="68">
        <f t="shared" si="0"/>
        <v>0</v>
      </c>
      <c r="BD18" s="68">
        <f t="shared" si="0"/>
        <v>0</v>
      </c>
      <c r="BE18" s="68">
        <f t="shared" si="0"/>
        <v>0</v>
      </c>
      <c r="BF18" s="68">
        <f t="shared" si="0"/>
        <v>0</v>
      </c>
    </row>
    <row r="19" spans="1:58" ht="40.5" customHeight="1" thickTop="1" thickBot="1" x14ac:dyDescent="0.3">
      <c r="A19" s="303"/>
      <c r="B19" s="304"/>
      <c r="C19" s="69"/>
      <c r="D19" s="305">
        <f>SUM(D18:E18)</f>
        <v>1212</v>
      </c>
      <c r="E19" s="306"/>
      <c r="F19" s="296">
        <f>SUM(F18:AE18)</f>
        <v>1212</v>
      </c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307"/>
      <c r="AF19" s="296">
        <f>SUM(AF18:AO18)</f>
        <v>1212</v>
      </c>
      <c r="AG19" s="296"/>
      <c r="AH19" s="296"/>
      <c r="AI19" s="296"/>
      <c r="AJ19" s="296"/>
      <c r="AK19" s="296"/>
      <c r="AL19" s="296"/>
      <c r="AM19" s="296"/>
      <c r="AN19" s="296"/>
      <c r="AO19" s="296"/>
      <c r="AP19" s="296">
        <f>SUM(AP18:AZ18)</f>
        <v>1212</v>
      </c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>
        <f>SUM(BA18:BF18)</f>
        <v>1212</v>
      </c>
      <c r="BB19" s="296"/>
      <c r="BC19" s="296"/>
      <c r="BD19" s="296"/>
      <c r="BE19" s="296"/>
      <c r="BF19" s="296"/>
    </row>
    <row r="20" spans="1:58" ht="15.75" thickTop="1" x14ac:dyDescent="0.25"/>
    <row r="22" spans="1:58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58" ht="35.25" x14ac:dyDescent="0.5">
      <c r="A23" s="3"/>
      <c r="B23" s="3"/>
      <c r="C23" s="4"/>
      <c r="D23" s="4"/>
      <c r="E23" s="4"/>
      <c r="F23" s="5"/>
      <c r="G23" s="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6" t="s">
        <v>65</v>
      </c>
      <c r="X23" s="7"/>
      <c r="Y23" s="7"/>
      <c r="Z23" s="7"/>
      <c r="AA23" s="7"/>
      <c r="AB23" s="7"/>
      <c r="AC23" s="7"/>
      <c r="AD23" s="7"/>
      <c r="AE23" s="7"/>
      <c r="AF23" s="7"/>
      <c r="AG23" s="8"/>
      <c r="AH23" s="9"/>
      <c r="AI23" s="9"/>
      <c r="AJ23" s="9"/>
      <c r="AK23" s="9"/>
      <c r="AL23" s="9"/>
      <c r="AM23" s="10"/>
      <c r="AN23" s="10"/>
      <c r="AO23" s="10"/>
      <c r="AP23" s="10"/>
      <c r="AQ23" s="5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</row>
    <row r="24" spans="1:58" ht="36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</row>
    <row r="25" spans="1:58" ht="15.7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</row>
    <row r="26" spans="1:58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58" ht="34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00" t="s">
        <v>66</v>
      </c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7" t="s">
        <v>67</v>
      </c>
      <c r="AN27" s="7" t="s">
        <v>68</v>
      </c>
      <c r="AO27" s="7"/>
      <c r="AP27" s="7"/>
      <c r="AQ27" s="7" t="s">
        <v>69</v>
      </c>
      <c r="AR27" s="7"/>
      <c r="AS27" s="7"/>
      <c r="AT27" s="7"/>
      <c r="AU27" s="7"/>
      <c r="AV27" s="7"/>
      <c r="AW27" s="7"/>
      <c r="AX27" s="7"/>
      <c r="AY27" s="13"/>
      <c r="AZ27" s="2"/>
      <c r="BA27" s="2"/>
      <c r="BB27" s="2"/>
      <c r="BC27" s="2"/>
      <c r="BD27" s="2"/>
      <c r="BE27" s="2"/>
      <c r="BF27" s="2"/>
    </row>
    <row r="28" spans="1:58" x14ac:dyDescent="0.25"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58" x14ac:dyDescent="0.25"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0" spans="1:58" x14ac:dyDescent="0.25"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</row>
    <row r="33" spans="13:55" ht="30.75" x14ac:dyDescent="0.45"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5"/>
      <c r="AN33" s="15"/>
      <c r="AO33" s="15"/>
      <c r="AP33" s="15"/>
      <c r="AQ33" s="15"/>
      <c r="AR33" s="15"/>
      <c r="AS33" s="14"/>
      <c r="AT33" s="14"/>
      <c r="AU33" s="14"/>
    </row>
    <row r="34" spans="13:55" ht="46.5" x14ac:dyDescent="0.7">
      <c r="M34" s="1" t="s">
        <v>77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 t="s">
        <v>78</v>
      </c>
      <c r="AN34" s="1"/>
      <c r="AO34" s="1"/>
      <c r="AP34" s="1"/>
      <c r="AQ34" s="1"/>
      <c r="AR34" s="1"/>
      <c r="AS34" s="1"/>
      <c r="AT34" s="1"/>
      <c r="AU34" s="1"/>
      <c r="AV34" s="16"/>
      <c r="AW34" s="16"/>
      <c r="AX34" s="16"/>
      <c r="AY34" s="16"/>
      <c r="AZ34" s="16"/>
      <c r="BA34" s="16"/>
      <c r="BB34" s="16"/>
      <c r="BC34" s="70"/>
    </row>
    <row r="35" spans="13:55" ht="46.5" x14ac:dyDescent="0.7">
      <c r="M35" s="1" t="s">
        <v>70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 t="s">
        <v>71</v>
      </c>
      <c r="AN35" s="1"/>
      <c r="AO35" s="1"/>
      <c r="AP35" s="1"/>
      <c r="AQ35" s="1"/>
      <c r="AR35" s="1"/>
      <c r="AS35" s="1"/>
      <c r="AT35" s="1"/>
      <c r="AU35" s="1"/>
      <c r="AV35" s="16"/>
      <c r="AW35" s="16"/>
      <c r="AX35" s="16"/>
      <c r="AY35" s="16"/>
      <c r="AZ35" s="16"/>
      <c r="BA35" s="16"/>
      <c r="BB35" s="16"/>
      <c r="BC35" s="70"/>
    </row>
  </sheetData>
  <mergeCells count="59">
    <mergeCell ref="X26:AL26"/>
    <mergeCell ref="M27:W27"/>
    <mergeCell ref="X27:AL27"/>
    <mergeCell ref="A18:B19"/>
    <mergeCell ref="D19:E19"/>
    <mergeCell ref="F19:AE19"/>
    <mergeCell ref="AF19:AO19"/>
    <mergeCell ref="AP19:AZ19"/>
    <mergeCell ref="BA19:BF19"/>
    <mergeCell ref="BA12:BA13"/>
    <mergeCell ref="BB12:BB13"/>
    <mergeCell ref="BC12:BC13"/>
    <mergeCell ref="BD12:BD13"/>
    <mergeCell ref="BE12:BE13"/>
    <mergeCell ref="BF12:BF13"/>
    <mergeCell ref="AS12:AS13"/>
    <mergeCell ref="AT12:AT13"/>
    <mergeCell ref="AU12:AV12"/>
    <mergeCell ref="AW12:AW13"/>
    <mergeCell ref="AX12:AY12"/>
    <mergeCell ref="AZ12:AZ13"/>
    <mergeCell ref="AR12:AR13"/>
    <mergeCell ref="AM12:AM13"/>
    <mergeCell ref="AN12:AN13"/>
    <mergeCell ref="AO12:AO13"/>
    <mergeCell ref="AP12:AP13"/>
    <mergeCell ref="AQ12:AQ13"/>
    <mergeCell ref="N12:O12"/>
    <mergeCell ref="P12:Q12"/>
    <mergeCell ref="R12:S12"/>
    <mergeCell ref="T12:U12"/>
    <mergeCell ref="AL12:AL13"/>
    <mergeCell ref="V12:W12"/>
    <mergeCell ref="X12:Y12"/>
    <mergeCell ref="Z12:AA12"/>
    <mergeCell ref="AB12:AC12"/>
    <mergeCell ref="AD12:AE12"/>
    <mergeCell ref="AF12:AF13"/>
    <mergeCell ref="AG12:AG13"/>
    <mergeCell ref="AH12:AH13"/>
    <mergeCell ref="AI12:AI13"/>
    <mergeCell ref="AJ12:AJ13"/>
    <mergeCell ref="AK12:AK13"/>
    <mergeCell ref="A7:BF7"/>
    <mergeCell ref="A8:BF8"/>
    <mergeCell ref="A9:BF9"/>
    <mergeCell ref="A11:A13"/>
    <mergeCell ref="B11:B13"/>
    <mergeCell ref="C11:C13"/>
    <mergeCell ref="D11:E11"/>
    <mergeCell ref="F11:AE11"/>
    <mergeCell ref="AF11:AO11"/>
    <mergeCell ref="AP11:AZ11"/>
    <mergeCell ref="BA11:BF11"/>
    <mergeCell ref="D12:E12"/>
    <mergeCell ref="F12:G12"/>
    <mergeCell ref="H12:I12"/>
    <mergeCell ref="J12:K12"/>
    <mergeCell ref="L12:M12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38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I38"/>
  <sheetViews>
    <sheetView topLeftCell="A13" workbookViewId="0">
      <selection activeCell="O21" sqref="O21:W21"/>
    </sheetView>
  </sheetViews>
  <sheetFormatPr defaultRowHeight="15" x14ac:dyDescent="0.25"/>
  <cols>
    <col min="1" max="1" width="6.140625" customWidth="1"/>
    <col min="2" max="2" width="17.42578125" customWidth="1"/>
    <col min="3" max="3" width="9.28515625" bestFit="1" customWidth="1"/>
    <col min="4" max="32" width="7.7109375" customWidth="1"/>
  </cols>
  <sheetData>
    <row r="6" spans="1:35" ht="43.5" customHeight="1" x14ac:dyDescent="0.25"/>
    <row r="7" spans="1:35" ht="31.5" x14ac:dyDescent="0.5">
      <c r="A7" s="286" t="s">
        <v>529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19"/>
      <c r="AH7" s="19"/>
      <c r="AI7" s="19"/>
    </row>
    <row r="8" spans="1:35" ht="31.5" x14ac:dyDescent="0.5">
      <c r="A8" s="286" t="s">
        <v>14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19"/>
      <c r="AH8" s="19"/>
      <c r="AI8" s="19"/>
    </row>
    <row r="9" spans="1:35" ht="31.5" x14ac:dyDescent="0.5">
      <c r="A9" s="286" t="s">
        <v>234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19"/>
      <c r="AH9" s="19"/>
      <c r="AI9" s="19"/>
    </row>
    <row r="10" spans="1:35" ht="31.5" x14ac:dyDescent="0.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</row>
    <row r="11" spans="1:35" ht="32.25" thickBot="1" x14ac:dyDescent="0.5500000000000000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</row>
    <row r="12" spans="1:35" ht="33" thickTop="1" thickBot="1" x14ac:dyDescent="0.55000000000000004">
      <c r="A12" s="313" t="s">
        <v>15</v>
      </c>
      <c r="B12" s="314" t="s">
        <v>16</v>
      </c>
      <c r="C12" s="288" t="s">
        <v>17</v>
      </c>
      <c r="D12" s="313" t="s">
        <v>18</v>
      </c>
      <c r="E12" s="313"/>
      <c r="F12" s="313" t="s">
        <v>19</v>
      </c>
      <c r="G12" s="313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3"/>
      <c r="X12" s="313"/>
      <c r="Y12" s="313"/>
      <c r="Z12" s="313"/>
      <c r="AA12" s="313"/>
      <c r="AB12" s="313"/>
      <c r="AC12" s="313"/>
      <c r="AD12" s="313"/>
      <c r="AE12" s="315"/>
      <c r="AF12" s="316" t="s">
        <v>72</v>
      </c>
      <c r="AG12" s="19"/>
      <c r="AH12" s="19"/>
      <c r="AI12" s="19"/>
    </row>
    <row r="13" spans="1:35" ht="33" thickTop="1" thickBot="1" x14ac:dyDescent="0.55000000000000004">
      <c r="A13" s="313"/>
      <c r="B13" s="314"/>
      <c r="C13" s="288"/>
      <c r="D13" s="309" t="s">
        <v>2</v>
      </c>
      <c r="E13" s="309"/>
      <c r="F13" s="309" t="s">
        <v>23</v>
      </c>
      <c r="G13" s="309"/>
      <c r="H13" s="311" t="s">
        <v>24</v>
      </c>
      <c r="I13" s="311"/>
      <c r="J13" s="309" t="s">
        <v>25</v>
      </c>
      <c r="K13" s="309"/>
      <c r="L13" s="309" t="s">
        <v>26</v>
      </c>
      <c r="M13" s="309"/>
      <c r="N13" s="309" t="s">
        <v>27</v>
      </c>
      <c r="O13" s="309"/>
      <c r="P13" s="309" t="s">
        <v>28</v>
      </c>
      <c r="Q13" s="309"/>
      <c r="R13" s="309" t="s">
        <v>29</v>
      </c>
      <c r="S13" s="309"/>
      <c r="T13" s="309" t="s">
        <v>30</v>
      </c>
      <c r="U13" s="309"/>
      <c r="V13" s="309" t="s">
        <v>31</v>
      </c>
      <c r="W13" s="309"/>
      <c r="X13" s="309" t="s">
        <v>32</v>
      </c>
      <c r="Y13" s="309"/>
      <c r="Z13" s="309" t="s">
        <v>33</v>
      </c>
      <c r="AA13" s="309"/>
      <c r="AB13" s="309" t="s">
        <v>34</v>
      </c>
      <c r="AC13" s="309"/>
      <c r="AD13" s="309" t="s">
        <v>231</v>
      </c>
      <c r="AE13" s="310"/>
      <c r="AF13" s="316"/>
      <c r="AG13" s="19"/>
      <c r="AH13" s="19"/>
      <c r="AI13" s="19"/>
    </row>
    <row r="14" spans="1:35" ht="33" thickTop="1" thickBot="1" x14ac:dyDescent="0.55000000000000004">
      <c r="A14" s="313"/>
      <c r="B14" s="314"/>
      <c r="C14" s="288"/>
      <c r="D14" s="29" t="s">
        <v>10</v>
      </c>
      <c r="E14" s="29" t="s">
        <v>9</v>
      </c>
      <c r="F14" s="29" t="s">
        <v>10</v>
      </c>
      <c r="G14" s="29" t="s">
        <v>9</v>
      </c>
      <c r="H14" s="29" t="s">
        <v>10</v>
      </c>
      <c r="I14" s="29" t="s">
        <v>9</v>
      </c>
      <c r="J14" s="29" t="s">
        <v>10</v>
      </c>
      <c r="K14" s="29" t="s">
        <v>9</v>
      </c>
      <c r="L14" s="29" t="s">
        <v>10</v>
      </c>
      <c r="M14" s="29" t="s">
        <v>9</v>
      </c>
      <c r="N14" s="29" t="s">
        <v>10</v>
      </c>
      <c r="O14" s="29" t="s">
        <v>9</v>
      </c>
      <c r="P14" s="29" t="s">
        <v>10</v>
      </c>
      <c r="Q14" s="29" t="s">
        <v>9</v>
      </c>
      <c r="R14" s="29" t="s">
        <v>10</v>
      </c>
      <c r="S14" s="29" t="s">
        <v>9</v>
      </c>
      <c r="T14" s="29" t="s">
        <v>10</v>
      </c>
      <c r="U14" s="29" t="s">
        <v>9</v>
      </c>
      <c r="V14" s="29" t="s">
        <v>10</v>
      </c>
      <c r="W14" s="29" t="s">
        <v>9</v>
      </c>
      <c r="X14" s="29" t="s">
        <v>10</v>
      </c>
      <c r="Y14" s="29" t="s">
        <v>9</v>
      </c>
      <c r="Z14" s="29" t="s">
        <v>10</v>
      </c>
      <c r="AA14" s="29" t="s">
        <v>9</v>
      </c>
      <c r="AB14" s="29" t="s">
        <v>10</v>
      </c>
      <c r="AC14" s="29" t="s">
        <v>9</v>
      </c>
      <c r="AD14" s="29" t="s">
        <v>10</v>
      </c>
      <c r="AE14" s="30" t="s">
        <v>9</v>
      </c>
      <c r="AF14" s="316"/>
      <c r="AG14" s="19"/>
      <c r="AH14" s="19"/>
      <c r="AI14" s="19"/>
    </row>
    <row r="15" spans="1:35" ht="33" thickTop="1" thickBot="1" x14ac:dyDescent="0.55000000000000004">
      <c r="A15" s="31">
        <v>1</v>
      </c>
      <c r="B15" s="17" t="s">
        <v>63</v>
      </c>
      <c r="C15" s="32">
        <v>104</v>
      </c>
      <c r="D15" s="33">
        <f>SUM(F15,H15,J15,L15,N15,P15,R15,T15,V15,X15,Z15,AB15,AD15,)</f>
        <v>200</v>
      </c>
      <c r="E15" s="33">
        <f>SUM(G15,I15,K15,M15,O15,Q15,S15,U15,W15,Y15,AA15,AC15,AE15,)</f>
        <v>201</v>
      </c>
      <c r="F15" s="34">
        <v>16</v>
      </c>
      <c r="G15" s="34">
        <v>17</v>
      </c>
      <c r="H15" s="34">
        <v>32</v>
      </c>
      <c r="I15" s="34">
        <v>21</v>
      </c>
      <c r="J15" s="34">
        <v>9</v>
      </c>
      <c r="K15" s="34">
        <v>16</v>
      </c>
      <c r="L15" s="34">
        <v>14</v>
      </c>
      <c r="M15" s="34">
        <v>19</v>
      </c>
      <c r="N15" s="34">
        <v>18</v>
      </c>
      <c r="O15" s="34">
        <v>28</v>
      </c>
      <c r="P15" s="34">
        <v>35</v>
      </c>
      <c r="Q15" s="34">
        <v>25</v>
      </c>
      <c r="R15" s="34">
        <v>18</v>
      </c>
      <c r="S15" s="34">
        <v>15</v>
      </c>
      <c r="T15" s="34">
        <v>16</v>
      </c>
      <c r="U15" s="34">
        <v>9</v>
      </c>
      <c r="V15" s="34">
        <v>2</v>
      </c>
      <c r="W15" s="34">
        <v>6</v>
      </c>
      <c r="X15" s="34">
        <v>3</v>
      </c>
      <c r="Y15" s="34">
        <v>7</v>
      </c>
      <c r="Z15" s="34">
        <v>10</v>
      </c>
      <c r="AA15" s="34">
        <v>8</v>
      </c>
      <c r="AB15" s="34">
        <v>8</v>
      </c>
      <c r="AC15" s="34">
        <v>5</v>
      </c>
      <c r="AD15" s="34">
        <v>19</v>
      </c>
      <c r="AE15" s="34">
        <v>25</v>
      </c>
      <c r="AF15" s="35">
        <f>SUM(F15:AE15)</f>
        <v>401</v>
      </c>
      <c r="AG15" s="19"/>
      <c r="AH15" s="19"/>
      <c r="AI15" s="19"/>
    </row>
    <row r="16" spans="1:35" ht="33" thickTop="1" thickBot="1" x14ac:dyDescent="0.55000000000000004">
      <c r="A16" s="31">
        <v>2</v>
      </c>
      <c r="B16" s="17" t="s">
        <v>216</v>
      </c>
      <c r="C16" s="32">
        <v>69</v>
      </c>
      <c r="D16" s="33">
        <f>SUM(F16,H16,J16,L16,N16,P16,R16,T16,V16,X16,Z16,AB16,AD16,)</f>
        <v>140</v>
      </c>
      <c r="E16" s="33">
        <f>SUM(G16,I16,K16,M16,O16,Q16,S16,U16,W16,Y16,AA16,AC16,AE16,)</f>
        <v>131</v>
      </c>
      <c r="F16" s="34">
        <v>10</v>
      </c>
      <c r="G16" s="34">
        <v>7</v>
      </c>
      <c r="H16" s="34">
        <v>24</v>
      </c>
      <c r="I16" s="34">
        <v>14</v>
      </c>
      <c r="J16" s="34">
        <v>14</v>
      </c>
      <c r="K16" s="34">
        <v>20</v>
      </c>
      <c r="L16" s="34">
        <v>16</v>
      </c>
      <c r="M16" s="34">
        <v>17</v>
      </c>
      <c r="N16" s="34">
        <v>16</v>
      </c>
      <c r="O16" s="34">
        <v>10</v>
      </c>
      <c r="P16" s="34">
        <v>12</v>
      </c>
      <c r="Q16" s="34">
        <v>17</v>
      </c>
      <c r="R16" s="34">
        <v>7</v>
      </c>
      <c r="S16" s="34">
        <v>7</v>
      </c>
      <c r="T16" s="34">
        <v>8</v>
      </c>
      <c r="U16" s="34">
        <v>5</v>
      </c>
      <c r="V16" s="34">
        <v>2</v>
      </c>
      <c r="W16" s="34">
        <v>3</v>
      </c>
      <c r="X16" s="34">
        <v>7</v>
      </c>
      <c r="Y16" s="34">
        <v>11</v>
      </c>
      <c r="Z16" s="34">
        <v>9</v>
      </c>
      <c r="AA16" s="34">
        <v>2</v>
      </c>
      <c r="AB16" s="34">
        <v>2</v>
      </c>
      <c r="AC16" s="34">
        <v>1</v>
      </c>
      <c r="AD16" s="34">
        <v>13</v>
      </c>
      <c r="AE16" s="34">
        <v>17</v>
      </c>
      <c r="AF16" s="35">
        <f>SUM(F16:AE16)</f>
        <v>271</v>
      </c>
      <c r="AG16" s="19"/>
      <c r="AH16" s="19"/>
    </row>
    <row r="17" spans="1:35" ht="33" thickTop="1" thickBot="1" x14ac:dyDescent="0.55000000000000004">
      <c r="A17" s="36">
        <v>3</v>
      </c>
      <c r="B17" s="18" t="s">
        <v>73</v>
      </c>
      <c r="C17" s="37">
        <v>156</v>
      </c>
      <c r="D17" s="38">
        <f>SUM(F17,H17,J17,L17,N17,P17,R17,T17,V17,X17,Z17,AB17,AD17,)</f>
        <v>332</v>
      </c>
      <c r="E17" s="38">
        <f>SUM(G17,I17,K17,M17,O17,,Q17,S17,U17,,,W17,Y17,AA17,AC17,AE17,)</f>
        <v>294</v>
      </c>
      <c r="F17" s="39">
        <v>37</v>
      </c>
      <c r="G17" s="39">
        <v>30</v>
      </c>
      <c r="H17" s="39">
        <v>49</v>
      </c>
      <c r="I17" s="39">
        <v>40</v>
      </c>
      <c r="J17" s="39">
        <v>30</v>
      </c>
      <c r="K17" s="39">
        <v>30</v>
      </c>
      <c r="L17" s="39">
        <v>28</v>
      </c>
      <c r="M17" s="39">
        <v>21</v>
      </c>
      <c r="N17" s="39">
        <v>33</v>
      </c>
      <c r="O17" s="39">
        <v>37</v>
      </c>
      <c r="P17" s="39">
        <v>45</v>
      </c>
      <c r="Q17" s="39">
        <v>36</v>
      </c>
      <c r="R17" s="39">
        <v>27</v>
      </c>
      <c r="S17" s="39">
        <v>26</v>
      </c>
      <c r="T17" s="39">
        <v>17</v>
      </c>
      <c r="U17" s="39">
        <v>13</v>
      </c>
      <c r="V17" s="39">
        <v>10</v>
      </c>
      <c r="W17" s="39">
        <v>6</v>
      </c>
      <c r="X17" s="39">
        <v>4</v>
      </c>
      <c r="Y17" s="39">
        <v>6</v>
      </c>
      <c r="Z17" s="39">
        <v>11</v>
      </c>
      <c r="AA17" s="39">
        <v>14</v>
      </c>
      <c r="AB17" s="39">
        <v>6</v>
      </c>
      <c r="AC17" s="39">
        <v>9</v>
      </c>
      <c r="AD17" s="39">
        <v>35</v>
      </c>
      <c r="AE17" s="39">
        <v>26</v>
      </c>
      <c r="AF17" s="35">
        <f>SUM(F17:AE17)</f>
        <v>626</v>
      </c>
      <c r="AG17" s="19"/>
      <c r="AH17" s="19"/>
      <c r="AI17" s="19"/>
    </row>
    <row r="18" spans="1:35" ht="33" thickTop="1" thickBot="1" x14ac:dyDescent="0.55000000000000004">
      <c r="A18" s="317" t="s">
        <v>64</v>
      </c>
      <c r="B18" s="317"/>
      <c r="C18" s="318">
        <f>SUM(C15:C17)</f>
        <v>329</v>
      </c>
      <c r="D18" s="36">
        <f>(SUM(D15:D17))</f>
        <v>672</v>
      </c>
      <c r="E18" s="36">
        <f>SUM(E15:E17)</f>
        <v>626</v>
      </c>
      <c r="F18" s="36">
        <f t="shared" ref="F18:AF18" si="0">SUM(F15:F17)</f>
        <v>63</v>
      </c>
      <c r="G18" s="36">
        <f t="shared" si="0"/>
        <v>54</v>
      </c>
      <c r="H18" s="36">
        <f t="shared" si="0"/>
        <v>105</v>
      </c>
      <c r="I18" s="36">
        <f t="shared" si="0"/>
        <v>75</v>
      </c>
      <c r="J18" s="36">
        <f t="shared" si="0"/>
        <v>53</v>
      </c>
      <c r="K18" s="36">
        <f t="shared" si="0"/>
        <v>66</v>
      </c>
      <c r="L18" s="36">
        <f t="shared" si="0"/>
        <v>58</v>
      </c>
      <c r="M18" s="36">
        <f t="shared" si="0"/>
        <v>57</v>
      </c>
      <c r="N18" s="36">
        <f t="shared" si="0"/>
        <v>67</v>
      </c>
      <c r="O18" s="36">
        <f t="shared" si="0"/>
        <v>75</v>
      </c>
      <c r="P18" s="36">
        <f t="shared" si="0"/>
        <v>92</v>
      </c>
      <c r="Q18" s="36">
        <f t="shared" si="0"/>
        <v>78</v>
      </c>
      <c r="R18" s="36">
        <f t="shared" si="0"/>
        <v>52</v>
      </c>
      <c r="S18" s="36">
        <f t="shared" si="0"/>
        <v>48</v>
      </c>
      <c r="T18" s="36">
        <f t="shared" si="0"/>
        <v>41</v>
      </c>
      <c r="U18" s="36">
        <f t="shared" si="0"/>
        <v>27</v>
      </c>
      <c r="V18" s="36">
        <f t="shared" si="0"/>
        <v>14</v>
      </c>
      <c r="W18" s="36">
        <f t="shared" si="0"/>
        <v>15</v>
      </c>
      <c r="X18" s="36">
        <f t="shared" si="0"/>
        <v>14</v>
      </c>
      <c r="Y18" s="36">
        <f t="shared" si="0"/>
        <v>24</v>
      </c>
      <c r="Z18" s="36">
        <f t="shared" si="0"/>
        <v>30</v>
      </c>
      <c r="AA18" s="36">
        <f t="shared" si="0"/>
        <v>24</v>
      </c>
      <c r="AB18" s="36">
        <f t="shared" si="0"/>
        <v>16</v>
      </c>
      <c r="AC18" s="36">
        <f t="shared" si="0"/>
        <v>15</v>
      </c>
      <c r="AD18" s="36">
        <f t="shared" si="0"/>
        <v>67</v>
      </c>
      <c r="AE18" s="40">
        <f t="shared" si="0"/>
        <v>68</v>
      </c>
      <c r="AF18" s="320">
        <f t="shared" si="0"/>
        <v>1298</v>
      </c>
      <c r="AG18" s="19"/>
      <c r="AH18" s="19"/>
      <c r="AI18" s="19"/>
    </row>
    <row r="19" spans="1:35" ht="36" thickTop="1" thickBot="1" x14ac:dyDescent="0.55000000000000004">
      <c r="A19" s="317"/>
      <c r="B19" s="317"/>
      <c r="C19" s="319"/>
      <c r="D19" s="325">
        <f>SUM(D18:E18)</f>
        <v>1298</v>
      </c>
      <c r="E19" s="325"/>
      <c r="F19" s="326">
        <f>SUM(F18:AE18)</f>
        <v>1298</v>
      </c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7"/>
      <c r="AF19" s="321"/>
      <c r="AG19" s="19"/>
      <c r="AH19" s="19"/>
      <c r="AI19" s="19"/>
    </row>
    <row r="20" spans="1:35" ht="45.75" customHeight="1" thickTop="1" x14ac:dyDescent="0.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</row>
    <row r="21" spans="1:35" ht="31.5" x14ac:dyDescent="0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08" t="s">
        <v>558</v>
      </c>
      <c r="P21" s="308"/>
      <c r="Q21" s="308"/>
      <c r="R21" s="308"/>
      <c r="S21" s="308"/>
      <c r="T21" s="308"/>
      <c r="U21" s="308"/>
      <c r="V21" s="308"/>
      <c r="W21" s="308"/>
      <c r="X21" s="20"/>
      <c r="Y21" s="20"/>
      <c r="Z21" s="20"/>
      <c r="AA21" s="20"/>
      <c r="AB21" s="20"/>
      <c r="AC21" s="20"/>
      <c r="AD21" s="20"/>
      <c r="AE21" s="20"/>
      <c r="AF21" s="20"/>
      <c r="AG21" s="19"/>
      <c r="AH21" s="19"/>
      <c r="AI21" s="19"/>
    </row>
    <row r="22" spans="1:35" ht="31.5" x14ac:dyDescent="0.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  <c r="T22" s="22"/>
      <c r="U22" s="22"/>
      <c r="V22" s="22"/>
      <c r="W22" s="22"/>
      <c r="X22" s="22"/>
      <c r="Y22" s="22"/>
      <c r="Z22" s="22"/>
      <c r="AA22" s="22"/>
      <c r="AB22" s="21"/>
      <c r="AC22" s="21"/>
      <c r="AD22" s="21"/>
      <c r="AE22" s="21"/>
      <c r="AF22" s="21"/>
      <c r="AG22" s="19"/>
      <c r="AH22" s="19"/>
      <c r="AI22" s="19"/>
    </row>
    <row r="23" spans="1:35" ht="31.5" x14ac:dyDescent="0.5">
      <c r="A23" s="21"/>
      <c r="B23" s="21"/>
      <c r="C23" s="21"/>
      <c r="D23" s="21"/>
      <c r="E23" s="21"/>
      <c r="F23" s="21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22"/>
      <c r="W23" s="22"/>
      <c r="X23" s="22"/>
      <c r="Y23" s="22"/>
      <c r="Z23" s="22"/>
      <c r="AA23" s="22"/>
      <c r="AB23" s="21"/>
      <c r="AC23" s="21"/>
      <c r="AD23" s="21"/>
      <c r="AE23" s="21"/>
      <c r="AF23" s="21"/>
      <c r="AG23" s="19"/>
      <c r="AH23" s="19"/>
      <c r="AI23" s="19"/>
    </row>
    <row r="24" spans="1:35" ht="31.5" x14ac:dyDescent="0.5">
      <c r="A24" s="21"/>
      <c r="B24" s="21"/>
      <c r="C24" s="21"/>
      <c r="D24" s="324" t="s">
        <v>74</v>
      </c>
      <c r="E24" s="324"/>
      <c r="F24" s="324"/>
      <c r="G24" s="324"/>
      <c r="H24" s="324"/>
      <c r="I24" s="324"/>
      <c r="J24" s="324"/>
      <c r="K24" s="9"/>
      <c r="L24" s="9"/>
      <c r="M24" s="9"/>
      <c r="N24" s="9"/>
      <c r="O24" s="8"/>
      <c r="P24" s="8"/>
      <c r="Q24" s="8"/>
      <c r="R24" s="8"/>
      <c r="S24" s="9"/>
      <c r="T24" s="9"/>
      <c r="U24" s="9"/>
      <c r="V24" s="9"/>
      <c r="W24" s="9"/>
      <c r="X24" s="9"/>
      <c r="Y24" s="312" t="s">
        <v>69</v>
      </c>
      <c r="Z24" s="312"/>
      <c r="AA24" s="312"/>
      <c r="AB24" s="312"/>
      <c r="AC24" s="312"/>
      <c r="AD24" s="312"/>
      <c r="AE24" s="21"/>
      <c r="AF24" s="21"/>
      <c r="AG24" s="19"/>
      <c r="AH24" s="19"/>
      <c r="AI24" s="19"/>
    </row>
    <row r="25" spans="1:35" ht="31.5" x14ac:dyDescent="0.5">
      <c r="A25" s="23"/>
      <c r="B25" s="23"/>
      <c r="C25" s="23"/>
      <c r="D25" s="23"/>
      <c r="E25" s="23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3"/>
      <c r="AC25" s="23"/>
      <c r="AD25" s="23"/>
      <c r="AE25" s="23"/>
      <c r="AF25" s="23"/>
      <c r="AG25" s="19"/>
      <c r="AH25" s="19"/>
      <c r="AI25" s="19"/>
    </row>
    <row r="26" spans="1:35" ht="31.5" x14ac:dyDescent="0.5">
      <c r="A26" s="25"/>
      <c r="B26" s="25"/>
      <c r="C26" s="25"/>
      <c r="D26" s="25"/>
      <c r="E26" s="25"/>
      <c r="F26" s="25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  <c r="V26" s="25"/>
      <c r="W26" s="25"/>
      <c r="X26" s="25"/>
      <c r="Y26" s="25"/>
      <c r="Z26" s="25"/>
      <c r="AA26" s="25"/>
      <c r="AB26" s="26"/>
      <c r="AC26" s="26"/>
      <c r="AD26" s="26"/>
      <c r="AE26" s="26"/>
      <c r="AF26" s="26"/>
      <c r="AG26" s="19"/>
      <c r="AH26" s="19"/>
      <c r="AI26" s="19"/>
    </row>
    <row r="27" spans="1:35" ht="31.5" x14ac:dyDescent="0.5">
      <c r="A27" s="22"/>
      <c r="B27" s="22"/>
      <c r="C27" s="22"/>
      <c r="D27" s="22"/>
      <c r="E27" s="22"/>
      <c r="F27" s="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22"/>
      <c r="W27" s="22"/>
      <c r="X27" s="22"/>
      <c r="Y27" s="22"/>
      <c r="Z27" s="22"/>
      <c r="AA27" s="22"/>
      <c r="AB27" s="23"/>
      <c r="AC27" s="23"/>
      <c r="AD27" s="23"/>
      <c r="AE27" s="23"/>
      <c r="AF27" s="23"/>
      <c r="AG27" s="19"/>
      <c r="AH27" s="19"/>
      <c r="AI27" s="19"/>
    </row>
    <row r="28" spans="1:35" ht="31.5" x14ac:dyDescent="0.5">
      <c r="A28" s="19"/>
      <c r="B28" s="19"/>
      <c r="C28" s="19"/>
      <c r="D28" s="308" t="s">
        <v>527</v>
      </c>
      <c r="E28" s="308"/>
      <c r="F28" s="308"/>
      <c r="G28" s="308"/>
      <c r="H28" s="308"/>
      <c r="I28" s="308"/>
      <c r="J28" s="308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308" t="s">
        <v>528</v>
      </c>
      <c r="Z28" s="308"/>
      <c r="AA28" s="308"/>
      <c r="AB28" s="308"/>
      <c r="AC28" s="308"/>
      <c r="AD28" s="308"/>
      <c r="AE28" s="308"/>
      <c r="AF28" s="19"/>
      <c r="AG28" s="19"/>
      <c r="AH28" s="19"/>
      <c r="AI28" s="19"/>
    </row>
    <row r="29" spans="1:35" ht="31.5" x14ac:dyDescent="0.5">
      <c r="A29" s="19"/>
      <c r="B29" s="19"/>
      <c r="C29" s="19"/>
      <c r="D29" s="308" t="s">
        <v>512</v>
      </c>
      <c r="E29" s="308"/>
      <c r="F29" s="308"/>
      <c r="G29" s="308"/>
      <c r="H29" s="308"/>
      <c r="I29" s="308"/>
      <c r="J29" s="308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308" t="s">
        <v>76</v>
      </c>
      <c r="Z29" s="308"/>
      <c r="AA29" s="308"/>
      <c r="AB29" s="308"/>
      <c r="AC29" s="308"/>
      <c r="AD29" s="308"/>
      <c r="AE29" s="308"/>
      <c r="AF29" s="19"/>
      <c r="AG29" s="19"/>
      <c r="AH29" s="19"/>
      <c r="AI29" s="19"/>
    </row>
    <row r="30" spans="1:35" ht="31.5" x14ac:dyDescent="0.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</row>
    <row r="31" spans="1:35" ht="31.5" x14ac:dyDescent="0.5">
      <c r="A31" s="19"/>
      <c r="B31" s="19"/>
      <c r="C31" s="19"/>
      <c r="D31" s="19"/>
      <c r="E31" s="19"/>
      <c r="F31" s="19"/>
      <c r="G31" s="286"/>
      <c r="H31" s="286"/>
      <c r="I31" s="286"/>
      <c r="J31" s="286"/>
      <c r="K31" s="286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8"/>
      <c r="AB31" s="28"/>
      <c r="AC31" s="23"/>
      <c r="AD31" s="23"/>
      <c r="AE31" s="23"/>
      <c r="AF31" s="19"/>
      <c r="AG31" s="19"/>
      <c r="AH31" s="19"/>
      <c r="AI31" s="19"/>
    </row>
    <row r="32" spans="1:35" ht="31.5" x14ac:dyDescent="0.5">
      <c r="A32" s="19"/>
      <c r="B32" s="19"/>
      <c r="C32" s="19"/>
      <c r="D32" s="19"/>
      <c r="E32" s="19"/>
      <c r="F32" s="19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3"/>
      <c r="AD32" s="23"/>
      <c r="AE32" s="23"/>
      <c r="AF32" s="19"/>
      <c r="AG32" s="19"/>
      <c r="AH32" s="19"/>
      <c r="AI32" s="19"/>
    </row>
    <row r="33" spans="1:35" ht="31.5" x14ac:dyDescent="0.5">
      <c r="A33" s="19"/>
      <c r="B33" s="19"/>
      <c r="C33" s="19"/>
      <c r="D33" s="19"/>
      <c r="E33" s="19"/>
      <c r="F33" s="19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3"/>
      <c r="AD33" s="23"/>
      <c r="AE33" s="23"/>
      <c r="AF33" s="19"/>
      <c r="AG33" s="19"/>
      <c r="AH33" s="19"/>
      <c r="AI33" s="19"/>
    </row>
    <row r="34" spans="1:35" ht="31.5" x14ac:dyDescent="0.5">
      <c r="A34" s="19"/>
      <c r="B34" s="19"/>
      <c r="C34" s="19"/>
      <c r="D34" s="19"/>
      <c r="E34" s="19"/>
      <c r="F34" s="19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3"/>
      <c r="AD34" s="23"/>
      <c r="AE34" s="23"/>
      <c r="AF34" s="19"/>
      <c r="AG34" s="19"/>
      <c r="AH34" s="19"/>
      <c r="AI34" s="19"/>
    </row>
    <row r="35" spans="1:35" ht="31.5" x14ac:dyDescent="0.5">
      <c r="A35" s="19"/>
      <c r="B35" s="19"/>
      <c r="C35" s="19"/>
      <c r="D35" s="19"/>
      <c r="E35" s="19"/>
      <c r="F35" s="19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3"/>
      <c r="AD35" s="23"/>
      <c r="AE35" s="23"/>
      <c r="AF35" s="19"/>
      <c r="AG35" s="19"/>
      <c r="AH35" s="19"/>
      <c r="AI35" s="19"/>
    </row>
    <row r="36" spans="1:35" ht="31.5" x14ac:dyDescent="0.5">
      <c r="A36" s="19"/>
      <c r="B36" s="19"/>
      <c r="C36" s="19"/>
      <c r="D36" s="19"/>
      <c r="E36" s="19"/>
      <c r="F36" s="19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3"/>
      <c r="AD36" s="23"/>
      <c r="AE36" s="23"/>
      <c r="AF36" s="19"/>
      <c r="AG36" s="19"/>
      <c r="AH36" s="19"/>
      <c r="AI36" s="19"/>
    </row>
    <row r="37" spans="1:35" ht="31.5" x14ac:dyDescent="0.5">
      <c r="A37" s="19"/>
      <c r="B37" s="19"/>
      <c r="C37" s="19"/>
      <c r="D37" s="19"/>
      <c r="E37" s="19"/>
      <c r="F37" s="19"/>
      <c r="G37" s="28"/>
      <c r="H37" s="28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8"/>
      <c r="AB37" s="28"/>
      <c r="AC37" s="23"/>
      <c r="AD37" s="23"/>
      <c r="AE37" s="23"/>
      <c r="AF37" s="19"/>
      <c r="AG37" s="19"/>
      <c r="AH37" s="19"/>
      <c r="AI37" s="19"/>
    </row>
    <row r="38" spans="1:35" ht="31.5" x14ac:dyDescent="0.5">
      <c r="A38" s="19"/>
      <c r="B38" s="19"/>
      <c r="C38" s="19"/>
      <c r="D38" s="19"/>
      <c r="E38" s="19"/>
      <c r="F38" s="19"/>
      <c r="G38" s="28"/>
      <c r="H38" s="28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8"/>
      <c r="AB38" s="28"/>
      <c r="AC38" s="23"/>
      <c r="AD38" s="23"/>
      <c r="AE38" s="23"/>
      <c r="AF38" s="19"/>
      <c r="AG38" s="19"/>
      <c r="AH38" s="19"/>
      <c r="AI38" s="19"/>
    </row>
  </sheetData>
  <mergeCells count="39">
    <mergeCell ref="D19:E19"/>
    <mergeCell ref="F19:AE19"/>
    <mergeCell ref="G26:U26"/>
    <mergeCell ref="G27:U27"/>
    <mergeCell ref="D28:J28"/>
    <mergeCell ref="O21:W21"/>
    <mergeCell ref="D24:J24"/>
    <mergeCell ref="Y28:AE28"/>
    <mergeCell ref="Y29:AE29"/>
    <mergeCell ref="A7:AF7"/>
    <mergeCell ref="A8:AF8"/>
    <mergeCell ref="A9:AF9"/>
    <mergeCell ref="A12:A14"/>
    <mergeCell ref="B12:B14"/>
    <mergeCell ref="C12:C14"/>
    <mergeCell ref="D12:E12"/>
    <mergeCell ref="F12:AE12"/>
    <mergeCell ref="AF12:AF14"/>
    <mergeCell ref="D13:E13"/>
    <mergeCell ref="A18:B19"/>
    <mergeCell ref="C18:C19"/>
    <mergeCell ref="AF18:AF19"/>
    <mergeCell ref="G23:U23"/>
    <mergeCell ref="G31:K31"/>
    <mergeCell ref="D29:J29"/>
    <mergeCell ref="AD13:AE13"/>
    <mergeCell ref="R13:S13"/>
    <mergeCell ref="T13:U13"/>
    <mergeCell ref="V13:W13"/>
    <mergeCell ref="X13:Y13"/>
    <mergeCell ref="Z13:AA13"/>
    <mergeCell ref="AB13:AC13"/>
    <mergeCell ref="F13:G13"/>
    <mergeCell ref="H13:I13"/>
    <mergeCell ref="J13:K13"/>
    <mergeCell ref="L13:M13"/>
    <mergeCell ref="N13:O13"/>
    <mergeCell ref="P13:Q13"/>
    <mergeCell ref="Y24:AD24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M110"/>
  <sheetViews>
    <sheetView topLeftCell="B82" zoomScaleNormal="100" workbookViewId="0">
      <selection activeCell="F102" sqref="F102:H102"/>
    </sheetView>
  </sheetViews>
  <sheetFormatPr defaultRowHeight="15" x14ac:dyDescent="0.25"/>
  <cols>
    <col min="2" max="13" width="18.140625" customWidth="1"/>
  </cols>
  <sheetData>
    <row r="8" spans="1:13" ht="36" x14ac:dyDescent="0.55000000000000004">
      <c r="B8" s="330" t="s">
        <v>526</v>
      </c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</row>
    <row r="9" spans="1:13" x14ac:dyDescent="0.25">
      <c r="E9" s="154"/>
      <c r="F9" s="154"/>
      <c r="G9" s="154"/>
      <c r="H9" s="154"/>
    </row>
    <row r="11" spans="1:13" ht="21" x14ac:dyDescent="0.35">
      <c r="A11" s="328" t="s">
        <v>184</v>
      </c>
      <c r="B11" s="329" t="s">
        <v>79</v>
      </c>
      <c r="C11" s="329"/>
      <c r="D11" s="329"/>
      <c r="E11" s="329" t="s">
        <v>80</v>
      </c>
      <c r="F11" s="329"/>
      <c r="G11" s="329"/>
      <c r="H11" s="329" t="s">
        <v>81</v>
      </c>
      <c r="I11" s="329"/>
      <c r="J11" s="329"/>
      <c r="K11" s="329" t="s">
        <v>82</v>
      </c>
      <c r="L11" s="329"/>
      <c r="M11" s="329"/>
    </row>
    <row r="12" spans="1:13" ht="21" x14ac:dyDescent="0.35">
      <c r="A12" s="328"/>
      <c r="B12" s="81" t="s">
        <v>83</v>
      </c>
      <c r="C12" s="81" t="s">
        <v>9</v>
      </c>
      <c r="D12" s="81" t="s">
        <v>10</v>
      </c>
      <c r="E12" s="81" t="s">
        <v>83</v>
      </c>
      <c r="F12" s="81" t="s">
        <v>9</v>
      </c>
      <c r="G12" s="81" t="s">
        <v>10</v>
      </c>
      <c r="H12" s="81" t="s">
        <v>83</v>
      </c>
      <c r="I12" s="81" t="s">
        <v>9</v>
      </c>
      <c r="J12" s="81" t="s">
        <v>10</v>
      </c>
      <c r="K12" s="81" t="s">
        <v>83</v>
      </c>
      <c r="L12" s="81" t="s">
        <v>9</v>
      </c>
      <c r="M12" s="81" t="s">
        <v>10</v>
      </c>
    </row>
    <row r="13" spans="1:13" ht="23.25" x14ac:dyDescent="0.25">
      <c r="A13" s="78">
        <v>0</v>
      </c>
      <c r="B13" s="82">
        <f t="shared" ref="B13:B62" si="0">SUM(C13:D13)</f>
        <v>2</v>
      </c>
      <c r="C13" s="71">
        <f t="shared" ref="C13:D15" si="1">SUM(F13,I13,L13,)</f>
        <v>1</v>
      </c>
      <c r="D13" s="71">
        <f t="shared" si="1"/>
        <v>1</v>
      </c>
      <c r="E13" s="72">
        <f t="shared" ref="E13:E76" si="2">SUM(F13:G13)</f>
        <v>0</v>
      </c>
      <c r="F13" s="73">
        <v>0</v>
      </c>
      <c r="G13" s="73">
        <v>0</v>
      </c>
      <c r="H13" s="74">
        <f t="shared" ref="H13:H76" si="3">SUM(I13:J13)</f>
        <v>1</v>
      </c>
      <c r="I13" s="75">
        <v>0</v>
      </c>
      <c r="J13" s="75">
        <v>1</v>
      </c>
      <c r="K13" s="76">
        <f>SUM(L13:M13)</f>
        <v>1</v>
      </c>
      <c r="L13" s="77">
        <v>1</v>
      </c>
      <c r="M13" s="77">
        <v>0</v>
      </c>
    </row>
    <row r="14" spans="1:13" ht="23.25" x14ac:dyDescent="0.35">
      <c r="A14" s="79">
        <v>1</v>
      </c>
      <c r="B14" s="82">
        <f t="shared" si="0"/>
        <v>21</v>
      </c>
      <c r="C14" s="71">
        <f t="shared" si="1"/>
        <v>11</v>
      </c>
      <c r="D14" s="71">
        <f t="shared" si="1"/>
        <v>10</v>
      </c>
      <c r="E14" s="72">
        <f t="shared" si="2"/>
        <v>3</v>
      </c>
      <c r="F14" s="73">
        <v>2</v>
      </c>
      <c r="G14" s="73">
        <v>1</v>
      </c>
      <c r="H14" s="74">
        <f t="shared" si="3"/>
        <v>6</v>
      </c>
      <c r="I14" s="75">
        <v>4</v>
      </c>
      <c r="J14" s="75">
        <v>2</v>
      </c>
      <c r="K14" s="76">
        <f>SUM(L14:M14)</f>
        <v>12</v>
      </c>
      <c r="L14" s="77">
        <v>5</v>
      </c>
      <c r="M14" s="77">
        <v>7</v>
      </c>
    </row>
    <row r="15" spans="1:13" ht="23.25" x14ac:dyDescent="0.35">
      <c r="A15" s="79">
        <v>2</v>
      </c>
      <c r="B15" s="82">
        <f t="shared" si="0"/>
        <v>25</v>
      </c>
      <c r="C15" s="71">
        <f t="shared" si="1"/>
        <v>9</v>
      </c>
      <c r="D15" s="71">
        <f t="shared" si="1"/>
        <v>16</v>
      </c>
      <c r="E15" s="72">
        <f t="shared" si="2"/>
        <v>3</v>
      </c>
      <c r="F15" s="73">
        <v>1</v>
      </c>
      <c r="G15" s="73">
        <v>2</v>
      </c>
      <c r="H15" s="74">
        <f t="shared" si="3"/>
        <v>4</v>
      </c>
      <c r="I15" s="75">
        <v>0</v>
      </c>
      <c r="J15" s="75">
        <v>4</v>
      </c>
      <c r="K15" s="76">
        <f t="shared" ref="K15:K28" si="4">SUM(L15:M15)</f>
        <v>18</v>
      </c>
      <c r="L15" s="77">
        <v>8</v>
      </c>
      <c r="M15" s="77">
        <v>10</v>
      </c>
    </row>
    <row r="16" spans="1:13" ht="23.25" x14ac:dyDescent="0.35">
      <c r="A16" s="79">
        <v>3</v>
      </c>
      <c r="B16" s="82">
        <f t="shared" si="0"/>
        <v>28</v>
      </c>
      <c r="C16" s="71">
        <f>SUM(,F16,,,I16,L16,)</f>
        <v>17</v>
      </c>
      <c r="D16" s="71">
        <f>SUM(G16,J16,M16,)</f>
        <v>11</v>
      </c>
      <c r="E16" s="72">
        <f t="shared" si="2"/>
        <v>6</v>
      </c>
      <c r="F16" s="73">
        <v>3</v>
      </c>
      <c r="G16" s="73">
        <v>3</v>
      </c>
      <c r="H16" s="74">
        <f t="shared" si="3"/>
        <v>5</v>
      </c>
      <c r="I16" s="75">
        <v>3</v>
      </c>
      <c r="J16" s="75">
        <v>2</v>
      </c>
      <c r="K16" s="76">
        <f t="shared" si="4"/>
        <v>17</v>
      </c>
      <c r="L16" s="77">
        <v>11</v>
      </c>
      <c r="M16" s="77">
        <v>6</v>
      </c>
    </row>
    <row r="17" spans="1:13" ht="23.25" x14ac:dyDescent="0.35">
      <c r="A17" s="79">
        <v>4</v>
      </c>
      <c r="B17" s="82">
        <f t="shared" si="0"/>
        <v>33</v>
      </c>
      <c r="C17" s="71">
        <f>SUM(F17,I17,L17,)</f>
        <v>14</v>
      </c>
      <c r="D17" s="71">
        <f>SUM(G17,J17,,M17,)</f>
        <v>19</v>
      </c>
      <c r="E17" s="72">
        <f t="shared" si="2"/>
        <v>14</v>
      </c>
      <c r="F17" s="73">
        <v>6</v>
      </c>
      <c r="G17" s="73">
        <v>8</v>
      </c>
      <c r="H17" s="74">
        <f t="shared" si="3"/>
        <v>4</v>
      </c>
      <c r="I17" s="75">
        <v>0</v>
      </c>
      <c r="J17" s="75">
        <v>4</v>
      </c>
      <c r="K17" s="76">
        <f t="shared" si="4"/>
        <v>15</v>
      </c>
      <c r="L17" s="77">
        <v>8</v>
      </c>
      <c r="M17" s="77">
        <v>7</v>
      </c>
    </row>
    <row r="18" spans="1:13" ht="23.25" x14ac:dyDescent="0.35">
      <c r="A18" s="79">
        <v>5</v>
      </c>
      <c r="B18" s="82">
        <f t="shared" si="0"/>
        <v>27</v>
      </c>
      <c r="C18" s="71">
        <f>SUM(F18,I18,L18,)</f>
        <v>11</v>
      </c>
      <c r="D18" s="71">
        <f>SUM(G18,J18,M18,)</f>
        <v>16</v>
      </c>
      <c r="E18" s="72">
        <f t="shared" si="2"/>
        <v>6</v>
      </c>
      <c r="F18" s="73">
        <v>4</v>
      </c>
      <c r="G18" s="73">
        <v>2</v>
      </c>
      <c r="H18" s="74">
        <f t="shared" si="3"/>
        <v>6</v>
      </c>
      <c r="I18" s="75">
        <v>4</v>
      </c>
      <c r="J18" s="75">
        <v>2</v>
      </c>
      <c r="K18" s="76">
        <f t="shared" si="4"/>
        <v>15</v>
      </c>
      <c r="L18" s="77">
        <v>3</v>
      </c>
      <c r="M18" s="77">
        <v>12</v>
      </c>
    </row>
    <row r="19" spans="1:13" ht="23.25" x14ac:dyDescent="0.35">
      <c r="A19" s="79">
        <v>6</v>
      </c>
      <c r="B19" s="82">
        <f t="shared" si="0"/>
        <v>38</v>
      </c>
      <c r="C19" s="71">
        <f>SUM(,F19,I19,L19,)</f>
        <v>18</v>
      </c>
      <c r="D19" s="71">
        <f>SUM(G19,J19,M19,)</f>
        <v>20</v>
      </c>
      <c r="E19" s="72">
        <f t="shared" si="2"/>
        <v>6</v>
      </c>
      <c r="F19" s="73">
        <v>3</v>
      </c>
      <c r="G19" s="73">
        <v>3</v>
      </c>
      <c r="H19" s="74">
        <f t="shared" si="3"/>
        <v>16</v>
      </c>
      <c r="I19" s="75">
        <v>10</v>
      </c>
      <c r="J19" s="75">
        <v>6</v>
      </c>
      <c r="K19" s="76">
        <f t="shared" si="4"/>
        <v>16</v>
      </c>
      <c r="L19" s="77">
        <v>5</v>
      </c>
      <c r="M19" s="77">
        <v>11</v>
      </c>
    </row>
    <row r="20" spans="1:13" ht="23.25" x14ac:dyDescent="0.35">
      <c r="A20" s="79">
        <v>7</v>
      </c>
      <c r="B20" s="82">
        <f t="shared" si="0"/>
        <v>33</v>
      </c>
      <c r="C20" s="71">
        <f>SUM(F20,I20,L20,)</f>
        <v>19</v>
      </c>
      <c r="D20" s="71">
        <f>SUM(G20,,J20,M20,)</f>
        <v>14</v>
      </c>
      <c r="E20" s="72">
        <f t="shared" si="2"/>
        <v>12</v>
      </c>
      <c r="F20" s="73">
        <v>6</v>
      </c>
      <c r="G20" s="73">
        <v>6</v>
      </c>
      <c r="H20" s="74">
        <f t="shared" si="3"/>
        <v>3</v>
      </c>
      <c r="I20" s="75">
        <v>2</v>
      </c>
      <c r="J20" s="75">
        <v>1</v>
      </c>
      <c r="K20" s="76">
        <f t="shared" si="4"/>
        <v>18</v>
      </c>
      <c r="L20" s="77">
        <v>11</v>
      </c>
      <c r="M20" s="77">
        <v>7</v>
      </c>
    </row>
    <row r="21" spans="1:13" ht="23.25" x14ac:dyDescent="0.35">
      <c r="A21" s="79">
        <v>8</v>
      </c>
      <c r="B21" s="82">
        <f t="shared" si="0"/>
        <v>42</v>
      </c>
      <c r="C21" s="71">
        <f>SUM(F21,I21,L21,)</f>
        <v>19</v>
      </c>
      <c r="D21" s="71">
        <f>SUM(G21,,J21,M21,)</f>
        <v>23</v>
      </c>
      <c r="E21" s="72">
        <f t="shared" si="2"/>
        <v>15</v>
      </c>
      <c r="F21" s="73">
        <v>7</v>
      </c>
      <c r="G21" s="73">
        <v>8</v>
      </c>
      <c r="H21" s="74">
        <f t="shared" si="3"/>
        <v>8</v>
      </c>
      <c r="I21" s="75">
        <v>2</v>
      </c>
      <c r="J21" s="75">
        <v>6</v>
      </c>
      <c r="K21" s="76">
        <f t="shared" si="4"/>
        <v>19</v>
      </c>
      <c r="L21" s="77">
        <v>10</v>
      </c>
      <c r="M21" s="77">
        <v>9</v>
      </c>
    </row>
    <row r="22" spans="1:13" ht="23.25" x14ac:dyDescent="0.35">
      <c r="A22" s="79">
        <v>9</v>
      </c>
      <c r="B22" s="82">
        <f t="shared" si="0"/>
        <v>30</v>
      </c>
      <c r="C22" s="71">
        <f>SUM(F22,I22,L22,)</f>
        <v>9</v>
      </c>
      <c r="D22" s="71">
        <f>SUM(G22,J22,M22,)</f>
        <v>21</v>
      </c>
      <c r="E22" s="72">
        <f t="shared" si="2"/>
        <v>10</v>
      </c>
      <c r="F22" s="73">
        <v>4</v>
      </c>
      <c r="G22" s="73">
        <v>6</v>
      </c>
      <c r="H22" s="74">
        <f t="shared" si="3"/>
        <v>3</v>
      </c>
      <c r="I22" s="75">
        <v>2</v>
      </c>
      <c r="J22" s="75">
        <v>1</v>
      </c>
      <c r="K22" s="76">
        <f t="shared" si="4"/>
        <v>17</v>
      </c>
      <c r="L22" s="77">
        <v>3</v>
      </c>
      <c r="M22" s="77">
        <v>14</v>
      </c>
    </row>
    <row r="23" spans="1:13" ht="23.25" x14ac:dyDescent="0.35">
      <c r="A23" s="79">
        <v>10</v>
      </c>
      <c r="B23" s="82">
        <f t="shared" si="0"/>
        <v>33</v>
      </c>
      <c r="C23" s="71">
        <f>SUM(F23,I23,L23,)</f>
        <v>12</v>
      </c>
      <c r="D23" s="71">
        <f>SUM(G23,,,,,J23,M23,)</f>
        <v>21</v>
      </c>
      <c r="E23" s="72">
        <f t="shared" si="2"/>
        <v>9</v>
      </c>
      <c r="F23" s="73">
        <v>4</v>
      </c>
      <c r="G23" s="73">
        <v>5</v>
      </c>
      <c r="H23" s="74">
        <f t="shared" si="3"/>
        <v>8</v>
      </c>
      <c r="I23" s="75">
        <v>1</v>
      </c>
      <c r="J23" s="75">
        <v>7</v>
      </c>
      <c r="K23" s="76">
        <f t="shared" si="4"/>
        <v>16</v>
      </c>
      <c r="L23" s="77">
        <v>7</v>
      </c>
      <c r="M23" s="77">
        <v>9</v>
      </c>
    </row>
    <row r="24" spans="1:13" ht="23.25" x14ac:dyDescent="0.35">
      <c r="A24" s="79">
        <v>11</v>
      </c>
      <c r="B24" s="82">
        <f t="shared" si="0"/>
        <v>25</v>
      </c>
      <c r="C24" s="71">
        <f>SUM(F24,I24,L24,)</f>
        <v>13</v>
      </c>
      <c r="D24" s="71">
        <f>SUM(,G24,,J24,M24,)</f>
        <v>12</v>
      </c>
      <c r="E24" s="72">
        <f t="shared" si="2"/>
        <v>6</v>
      </c>
      <c r="F24" s="73">
        <v>3</v>
      </c>
      <c r="G24" s="73">
        <v>3</v>
      </c>
      <c r="H24" s="74">
        <f t="shared" si="3"/>
        <v>8</v>
      </c>
      <c r="I24" s="75">
        <v>4</v>
      </c>
      <c r="J24" s="75">
        <v>4</v>
      </c>
      <c r="K24" s="76">
        <f t="shared" si="4"/>
        <v>11</v>
      </c>
      <c r="L24" s="77">
        <v>6</v>
      </c>
      <c r="M24" s="77">
        <v>5</v>
      </c>
    </row>
    <row r="25" spans="1:13" ht="23.25" x14ac:dyDescent="0.35">
      <c r="A25" s="79">
        <v>12</v>
      </c>
      <c r="B25" s="82">
        <f t="shared" si="0"/>
        <v>26</v>
      </c>
      <c r="C25" s="71">
        <f>SUM(,,F25,I25,L25,)</f>
        <v>14</v>
      </c>
      <c r="D25" s="71">
        <f>SUM(,G25,J25,M25,)</f>
        <v>12</v>
      </c>
      <c r="E25" s="72">
        <f t="shared" si="2"/>
        <v>4</v>
      </c>
      <c r="F25" s="73">
        <v>3</v>
      </c>
      <c r="G25" s="73">
        <v>1</v>
      </c>
      <c r="H25" s="74">
        <f t="shared" si="3"/>
        <v>9</v>
      </c>
      <c r="I25" s="75">
        <v>6</v>
      </c>
      <c r="J25" s="75">
        <v>3</v>
      </c>
      <c r="K25" s="76">
        <f t="shared" si="4"/>
        <v>13</v>
      </c>
      <c r="L25" s="77">
        <v>5</v>
      </c>
      <c r="M25" s="77">
        <v>8</v>
      </c>
    </row>
    <row r="26" spans="1:13" ht="23.25" x14ac:dyDescent="0.35">
      <c r="A26" s="79">
        <v>13</v>
      </c>
      <c r="B26" s="82">
        <f t="shared" si="0"/>
        <v>16</v>
      </c>
      <c r="C26" s="71">
        <f>SUM(F26,,I26,L26,)</f>
        <v>11</v>
      </c>
      <c r="D26" s="71">
        <f>SUM(,G26,J26,M26,)</f>
        <v>5</v>
      </c>
      <c r="E26" s="72">
        <f t="shared" si="2"/>
        <v>5</v>
      </c>
      <c r="F26" s="73">
        <v>5</v>
      </c>
      <c r="G26" s="73">
        <v>0</v>
      </c>
      <c r="H26" s="74">
        <f t="shared" si="3"/>
        <v>3</v>
      </c>
      <c r="I26" s="75">
        <v>2</v>
      </c>
      <c r="J26" s="75">
        <v>1</v>
      </c>
      <c r="K26" s="76">
        <f t="shared" si="4"/>
        <v>8</v>
      </c>
      <c r="L26" s="77">
        <v>4</v>
      </c>
      <c r="M26" s="77">
        <v>4</v>
      </c>
    </row>
    <row r="27" spans="1:13" ht="23.25" x14ac:dyDescent="0.35">
      <c r="A27" s="79">
        <v>14</v>
      </c>
      <c r="B27" s="82">
        <f t="shared" si="0"/>
        <v>20</v>
      </c>
      <c r="C27" s="71">
        <f t="shared" ref="C27:C35" si="5">SUM(F27,I27,L27,)</f>
        <v>10</v>
      </c>
      <c r="D27" s="71">
        <f>SUM(,G27,J27,M27,)</f>
        <v>10</v>
      </c>
      <c r="E27" s="72">
        <f t="shared" si="2"/>
        <v>2</v>
      </c>
      <c r="F27" s="73">
        <v>1</v>
      </c>
      <c r="G27" s="73">
        <v>1</v>
      </c>
      <c r="H27" s="74">
        <f t="shared" si="3"/>
        <v>8</v>
      </c>
      <c r="I27" s="75">
        <v>4</v>
      </c>
      <c r="J27" s="75">
        <v>4</v>
      </c>
      <c r="K27" s="76">
        <f t="shared" si="4"/>
        <v>10</v>
      </c>
      <c r="L27" s="77">
        <v>5</v>
      </c>
      <c r="M27" s="77">
        <v>5</v>
      </c>
    </row>
    <row r="28" spans="1:13" ht="23.25" x14ac:dyDescent="0.35">
      <c r="A28" s="79">
        <v>15</v>
      </c>
      <c r="B28" s="82">
        <f t="shared" si="0"/>
        <v>21</v>
      </c>
      <c r="C28" s="71">
        <f t="shared" si="5"/>
        <v>16</v>
      </c>
      <c r="D28" s="71">
        <f>SUM(G28,J28,M28,)</f>
        <v>5</v>
      </c>
      <c r="E28" s="72">
        <f t="shared" si="2"/>
        <v>6</v>
      </c>
      <c r="F28" s="73">
        <v>3</v>
      </c>
      <c r="G28" s="73">
        <v>3</v>
      </c>
      <c r="H28" s="74">
        <f t="shared" si="3"/>
        <v>3</v>
      </c>
      <c r="I28" s="75">
        <v>3</v>
      </c>
      <c r="J28" s="75">
        <v>0</v>
      </c>
      <c r="K28" s="76">
        <f t="shared" si="4"/>
        <v>12</v>
      </c>
      <c r="L28" s="77">
        <v>10</v>
      </c>
      <c r="M28" s="77">
        <v>2</v>
      </c>
    </row>
    <row r="29" spans="1:13" ht="23.25" x14ac:dyDescent="0.35">
      <c r="A29" s="79">
        <v>16</v>
      </c>
      <c r="B29" s="82">
        <f t="shared" si="0"/>
        <v>18</v>
      </c>
      <c r="C29" s="71">
        <f t="shared" si="5"/>
        <v>9</v>
      </c>
      <c r="D29" s="71">
        <f>SUM(G29,J29,M29,)</f>
        <v>9</v>
      </c>
      <c r="E29" s="72">
        <f t="shared" si="2"/>
        <v>3</v>
      </c>
      <c r="F29" s="73">
        <v>2</v>
      </c>
      <c r="G29" s="73">
        <v>1</v>
      </c>
      <c r="H29" s="74">
        <f t="shared" si="3"/>
        <v>8</v>
      </c>
      <c r="I29" s="75">
        <v>5</v>
      </c>
      <c r="J29" s="75">
        <v>3</v>
      </c>
      <c r="K29" s="76">
        <v>5</v>
      </c>
      <c r="L29" s="77">
        <v>2</v>
      </c>
      <c r="M29" s="77">
        <v>5</v>
      </c>
    </row>
    <row r="30" spans="1:13" ht="23.25" x14ac:dyDescent="0.35">
      <c r="A30" s="79">
        <v>17</v>
      </c>
      <c r="B30" s="82">
        <f t="shared" si="0"/>
        <v>19</v>
      </c>
      <c r="C30" s="71">
        <f t="shared" si="5"/>
        <v>10</v>
      </c>
      <c r="D30" s="71">
        <f>SUM(G30,,J30,M30,)</f>
        <v>9</v>
      </c>
      <c r="E30" s="72">
        <f t="shared" si="2"/>
        <v>9</v>
      </c>
      <c r="F30" s="73">
        <v>5</v>
      </c>
      <c r="G30" s="73">
        <v>4</v>
      </c>
      <c r="H30" s="74">
        <f t="shared" si="3"/>
        <v>4</v>
      </c>
      <c r="I30" s="75">
        <v>2</v>
      </c>
      <c r="J30" s="75">
        <v>2</v>
      </c>
      <c r="K30" s="76">
        <f>SUM(L30:M30)</f>
        <v>6</v>
      </c>
      <c r="L30" s="77">
        <v>3</v>
      </c>
      <c r="M30" s="77">
        <v>3</v>
      </c>
    </row>
    <row r="31" spans="1:13" ht="23.25" x14ac:dyDescent="0.35">
      <c r="A31" s="79">
        <v>18</v>
      </c>
      <c r="B31" s="82">
        <f t="shared" si="0"/>
        <v>24</v>
      </c>
      <c r="C31" s="71">
        <f t="shared" si="5"/>
        <v>7</v>
      </c>
      <c r="D31" s="71">
        <f>SUM(G31,,J31,M31,)</f>
        <v>17</v>
      </c>
      <c r="E31" s="72">
        <f t="shared" si="2"/>
        <v>3</v>
      </c>
      <c r="F31" s="73">
        <v>1</v>
      </c>
      <c r="G31" s="73">
        <v>2</v>
      </c>
      <c r="H31" s="74">
        <f t="shared" si="3"/>
        <v>5</v>
      </c>
      <c r="I31" s="75">
        <v>0</v>
      </c>
      <c r="J31" s="75">
        <v>5</v>
      </c>
      <c r="K31" s="76">
        <f>SUM(L31:M31)</f>
        <v>16</v>
      </c>
      <c r="L31" s="77">
        <v>6</v>
      </c>
      <c r="M31" s="77">
        <v>10</v>
      </c>
    </row>
    <row r="32" spans="1:13" ht="23.25" x14ac:dyDescent="0.35">
      <c r="A32" s="79">
        <v>19</v>
      </c>
      <c r="B32" s="82">
        <f t="shared" si="0"/>
        <v>27</v>
      </c>
      <c r="C32" s="71">
        <f t="shared" si="5"/>
        <v>16</v>
      </c>
      <c r="D32" s="71">
        <f>SUM(G32,J32,,M32,)</f>
        <v>11</v>
      </c>
      <c r="E32" s="72">
        <f t="shared" si="2"/>
        <v>11</v>
      </c>
      <c r="F32" s="73">
        <v>7</v>
      </c>
      <c r="G32" s="73">
        <v>4</v>
      </c>
      <c r="H32" s="74">
        <f t="shared" si="3"/>
        <v>5</v>
      </c>
      <c r="I32" s="75">
        <v>3</v>
      </c>
      <c r="J32" s="75">
        <v>2</v>
      </c>
      <c r="K32" s="76">
        <v>12</v>
      </c>
      <c r="L32" s="77">
        <v>6</v>
      </c>
      <c r="M32" s="77">
        <v>5</v>
      </c>
    </row>
    <row r="33" spans="1:13" ht="23.25" x14ac:dyDescent="0.35">
      <c r="A33" s="79">
        <v>20</v>
      </c>
      <c r="B33" s="82">
        <f t="shared" si="0"/>
        <v>30</v>
      </c>
      <c r="C33" s="71">
        <f t="shared" si="5"/>
        <v>18</v>
      </c>
      <c r="D33" s="71">
        <f>SUM(G33,J33,M33,)</f>
        <v>12</v>
      </c>
      <c r="E33" s="72">
        <f t="shared" si="2"/>
        <v>7</v>
      </c>
      <c r="F33" s="73">
        <v>4</v>
      </c>
      <c r="G33" s="73">
        <v>3</v>
      </c>
      <c r="H33" s="74">
        <f t="shared" si="3"/>
        <v>10</v>
      </c>
      <c r="I33" s="75">
        <v>7</v>
      </c>
      <c r="J33" s="75">
        <v>3</v>
      </c>
      <c r="K33" s="76">
        <f t="shared" ref="K33:K84" si="6">SUM(L33:M33)</f>
        <v>13</v>
      </c>
      <c r="L33" s="77">
        <v>7</v>
      </c>
      <c r="M33" s="77">
        <v>6</v>
      </c>
    </row>
    <row r="34" spans="1:13" ht="23.25" x14ac:dyDescent="0.35">
      <c r="A34" s="79">
        <v>21</v>
      </c>
      <c r="B34" s="82">
        <f t="shared" si="0"/>
        <v>28</v>
      </c>
      <c r="C34" s="71">
        <f t="shared" si="5"/>
        <v>13</v>
      </c>
      <c r="D34" s="71">
        <f>SUM(G34,J34,M34,)</f>
        <v>15</v>
      </c>
      <c r="E34" s="72">
        <f t="shared" si="2"/>
        <v>10</v>
      </c>
      <c r="F34" s="73">
        <v>6</v>
      </c>
      <c r="G34" s="73">
        <v>4</v>
      </c>
      <c r="H34" s="74">
        <f t="shared" si="3"/>
        <v>5</v>
      </c>
      <c r="I34" s="75">
        <v>1</v>
      </c>
      <c r="J34" s="75">
        <v>4</v>
      </c>
      <c r="K34" s="76">
        <f t="shared" si="6"/>
        <v>13</v>
      </c>
      <c r="L34" s="77">
        <v>6</v>
      </c>
      <c r="M34" s="77">
        <v>7</v>
      </c>
    </row>
    <row r="35" spans="1:13" ht="23.25" x14ac:dyDescent="0.35">
      <c r="A35" s="79">
        <v>22</v>
      </c>
      <c r="B35" s="82">
        <f t="shared" si="0"/>
        <v>23</v>
      </c>
      <c r="C35" s="71">
        <f t="shared" si="5"/>
        <v>9</v>
      </c>
      <c r="D35" s="71">
        <f>SUM(G35,J35,M35,)</f>
        <v>14</v>
      </c>
      <c r="E35" s="72">
        <f t="shared" si="2"/>
        <v>6</v>
      </c>
      <c r="F35" s="73">
        <v>3</v>
      </c>
      <c r="G35" s="73">
        <v>3</v>
      </c>
      <c r="H35" s="74">
        <f t="shared" si="3"/>
        <v>5</v>
      </c>
      <c r="I35" s="75">
        <v>2</v>
      </c>
      <c r="J35" s="75">
        <v>3</v>
      </c>
      <c r="K35" s="76">
        <f t="shared" si="6"/>
        <v>12</v>
      </c>
      <c r="L35" s="77">
        <v>4</v>
      </c>
      <c r="M35" s="77">
        <v>8</v>
      </c>
    </row>
    <row r="36" spans="1:13" ht="23.25" x14ac:dyDescent="0.35">
      <c r="A36" s="79">
        <v>23</v>
      </c>
      <c r="B36" s="82">
        <f t="shared" si="0"/>
        <v>38</v>
      </c>
      <c r="C36" s="71">
        <f>SUM(,F36,I36,,,L36,)</f>
        <v>22</v>
      </c>
      <c r="D36" s="71">
        <f>SUM(,G36,J36,M36,)</f>
        <v>16</v>
      </c>
      <c r="E36" s="72">
        <f t="shared" si="2"/>
        <v>12</v>
      </c>
      <c r="F36" s="73">
        <v>8</v>
      </c>
      <c r="G36" s="73">
        <v>4</v>
      </c>
      <c r="H36" s="74">
        <f t="shared" si="3"/>
        <v>8</v>
      </c>
      <c r="I36" s="75">
        <v>4</v>
      </c>
      <c r="J36" s="75">
        <v>4</v>
      </c>
      <c r="K36" s="76">
        <f t="shared" si="6"/>
        <v>18</v>
      </c>
      <c r="L36" s="77">
        <v>10</v>
      </c>
      <c r="M36" s="77">
        <v>8</v>
      </c>
    </row>
    <row r="37" spans="1:13" ht="23.25" x14ac:dyDescent="0.35">
      <c r="A37" s="79">
        <v>24</v>
      </c>
      <c r="B37" s="82">
        <f t="shared" si="0"/>
        <v>27</v>
      </c>
      <c r="C37" s="71">
        <f>SUM(F37,I37,,,L37,)</f>
        <v>14</v>
      </c>
      <c r="D37" s="71">
        <f>SUM(G37,,J37,M37,)</f>
        <v>13</v>
      </c>
      <c r="E37" s="72">
        <f t="shared" si="2"/>
        <v>7</v>
      </c>
      <c r="F37" s="73">
        <v>4</v>
      </c>
      <c r="G37" s="73">
        <v>3</v>
      </c>
      <c r="H37" s="74">
        <f t="shared" si="3"/>
        <v>6</v>
      </c>
      <c r="I37" s="75">
        <v>2</v>
      </c>
      <c r="J37" s="75">
        <v>4</v>
      </c>
      <c r="K37" s="76">
        <f t="shared" si="6"/>
        <v>14</v>
      </c>
      <c r="L37" s="77">
        <v>8</v>
      </c>
      <c r="M37" s="77">
        <v>6</v>
      </c>
    </row>
    <row r="38" spans="1:13" ht="23.25" x14ac:dyDescent="0.35">
      <c r="A38" s="79">
        <v>25</v>
      </c>
      <c r="B38" s="82">
        <f t="shared" si="0"/>
        <v>19</v>
      </c>
      <c r="C38" s="71">
        <f>SUM(,F38,I38,L38,)</f>
        <v>12</v>
      </c>
      <c r="D38" s="71">
        <f>SUM(G38,J38,M38,)</f>
        <v>7</v>
      </c>
      <c r="E38" s="72">
        <f t="shared" si="2"/>
        <v>7</v>
      </c>
      <c r="F38" s="73">
        <v>4</v>
      </c>
      <c r="G38" s="73">
        <v>3</v>
      </c>
      <c r="H38" s="74">
        <f t="shared" si="3"/>
        <v>2</v>
      </c>
      <c r="I38" s="75">
        <v>1</v>
      </c>
      <c r="J38" s="75">
        <v>1</v>
      </c>
      <c r="K38" s="76">
        <f t="shared" si="6"/>
        <v>10</v>
      </c>
      <c r="L38" s="77">
        <v>7</v>
      </c>
      <c r="M38" s="77">
        <v>3</v>
      </c>
    </row>
    <row r="39" spans="1:13" ht="23.25" x14ac:dyDescent="0.35">
      <c r="A39" s="79">
        <v>26</v>
      </c>
      <c r="B39" s="82">
        <f t="shared" si="0"/>
        <v>15</v>
      </c>
      <c r="C39" s="71">
        <f>SUM(F39,I39,,L39,)</f>
        <v>7</v>
      </c>
      <c r="D39" s="71">
        <f>SUM(G39,J39,M39,)</f>
        <v>8</v>
      </c>
      <c r="E39" s="72">
        <f t="shared" si="2"/>
        <v>2</v>
      </c>
      <c r="F39" s="73">
        <v>1</v>
      </c>
      <c r="G39" s="73">
        <v>1</v>
      </c>
      <c r="H39" s="74">
        <f t="shared" si="3"/>
        <v>4</v>
      </c>
      <c r="I39" s="75">
        <v>3</v>
      </c>
      <c r="J39" s="75">
        <v>1</v>
      </c>
      <c r="K39" s="76">
        <f t="shared" si="6"/>
        <v>9</v>
      </c>
      <c r="L39" s="77">
        <v>3</v>
      </c>
      <c r="M39" s="77">
        <v>6</v>
      </c>
    </row>
    <row r="40" spans="1:13" ht="23.25" x14ac:dyDescent="0.35">
      <c r="A40" s="79">
        <v>27</v>
      </c>
      <c r="B40" s="82">
        <f t="shared" si="0"/>
        <v>48</v>
      </c>
      <c r="C40" s="71">
        <f>SUM(F40,,I40,L40,)</f>
        <v>24</v>
      </c>
      <c r="D40" s="71">
        <f>SUM(G40,J40,M40,)</f>
        <v>24</v>
      </c>
      <c r="E40" s="72">
        <f t="shared" si="2"/>
        <v>21</v>
      </c>
      <c r="F40" s="73">
        <v>9</v>
      </c>
      <c r="G40" s="73">
        <v>12</v>
      </c>
      <c r="H40" s="74">
        <f t="shared" si="3"/>
        <v>6</v>
      </c>
      <c r="I40" s="75">
        <v>3</v>
      </c>
      <c r="J40" s="75">
        <v>3</v>
      </c>
      <c r="K40" s="76">
        <f t="shared" si="6"/>
        <v>21</v>
      </c>
      <c r="L40" s="77">
        <v>12</v>
      </c>
      <c r="M40" s="77">
        <v>9</v>
      </c>
    </row>
    <row r="41" spans="1:13" ht="23.25" x14ac:dyDescent="0.35">
      <c r="A41" s="79">
        <v>28</v>
      </c>
      <c r="B41" s="82">
        <f t="shared" si="0"/>
        <v>28</v>
      </c>
      <c r="C41" s="71">
        <f>SUM(F41,,I41,L41,)</f>
        <v>16</v>
      </c>
      <c r="D41" s="71">
        <f>SUM(G41,J41,M41,)</f>
        <v>12</v>
      </c>
      <c r="E41" s="72">
        <f t="shared" si="2"/>
        <v>7</v>
      </c>
      <c r="F41" s="73">
        <v>3</v>
      </c>
      <c r="G41" s="73">
        <v>4</v>
      </c>
      <c r="H41" s="74">
        <f t="shared" si="3"/>
        <v>12</v>
      </c>
      <c r="I41" s="75">
        <v>8</v>
      </c>
      <c r="J41" s="75">
        <v>4</v>
      </c>
      <c r="K41" s="76">
        <f t="shared" si="6"/>
        <v>9</v>
      </c>
      <c r="L41" s="77">
        <v>5</v>
      </c>
      <c r="M41" s="77">
        <v>4</v>
      </c>
    </row>
    <row r="42" spans="1:13" ht="23.25" x14ac:dyDescent="0.35">
      <c r="A42" s="79">
        <v>29</v>
      </c>
      <c r="B42" s="82">
        <f t="shared" si="0"/>
        <v>37</v>
      </c>
      <c r="C42" s="71">
        <f>SUM(F42,,I42,L42,)</f>
        <v>12</v>
      </c>
      <c r="D42" s="71">
        <f>SUM(G42,,J42,M42,)</f>
        <v>25</v>
      </c>
      <c r="E42" s="72">
        <f t="shared" si="2"/>
        <v>12</v>
      </c>
      <c r="F42" s="73">
        <v>5</v>
      </c>
      <c r="G42" s="73">
        <v>7</v>
      </c>
      <c r="H42" s="74">
        <f t="shared" si="3"/>
        <v>3</v>
      </c>
      <c r="I42" s="75">
        <v>0</v>
      </c>
      <c r="J42" s="75">
        <v>3</v>
      </c>
      <c r="K42" s="76">
        <f t="shared" si="6"/>
        <v>22</v>
      </c>
      <c r="L42" s="77">
        <v>7</v>
      </c>
      <c r="M42" s="77">
        <v>15</v>
      </c>
    </row>
    <row r="43" spans="1:13" ht="23.25" x14ac:dyDescent="0.35">
      <c r="A43" s="79">
        <v>30</v>
      </c>
      <c r="B43" s="82">
        <f t="shared" si="0"/>
        <v>24</v>
      </c>
      <c r="C43" s="71">
        <f>SUM(F44,I44,L44,)</f>
        <v>12</v>
      </c>
      <c r="D43" s="71">
        <f>SUM(,G43,,J43,M43,)</f>
        <v>12</v>
      </c>
      <c r="E43" s="72">
        <f t="shared" si="2"/>
        <v>8</v>
      </c>
      <c r="F43" s="73">
        <v>5</v>
      </c>
      <c r="G43" s="73">
        <v>3</v>
      </c>
      <c r="H43" s="74">
        <f t="shared" si="3"/>
        <v>5</v>
      </c>
      <c r="I43" s="75">
        <v>3</v>
      </c>
      <c r="J43" s="75">
        <v>2</v>
      </c>
      <c r="K43" s="76">
        <f t="shared" si="6"/>
        <v>10</v>
      </c>
      <c r="L43" s="77">
        <v>3</v>
      </c>
      <c r="M43" s="77">
        <v>7</v>
      </c>
    </row>
    <row r="44" spans="1:13" ht="23.25" x14ac:dyDescent="0.35">
      <c r="A44" s="79">
        <v>31</v>
      </c>
      <c r="B44" s="82">
        <f t="shared" si="0"/>
        <v>26</v>
      </c>
      <c r="C44" s="71">
        <f>SUM(,F44,I44,L44,)</f>
        <v>12</v>
      </c>
      <c r="D44" s="71">
        <f t="shared" ref="D44:D49" si="7">SUM(G44,J44,M44,)</f>
        <v>14</v>
      </c>
      <c r="E44" s="72">
        <f t="shared" si="2"/>
        <v>8</v>
      </c>
      <c r="F44" s="73">
        <v>6</v>
      </c>
      <c r="G44" s="73">
        <v>2</v>
      </c>
      <c r="H44" s="74">
        <f t="shared" si="3"/>
        <v>5</v>
      </c>
      <c r="I44" s="75">
        <v>0</v>
      </c>
      <c r="J44" s="75">
        <v>5</v>
      </c>
      <c r="K44" s="76">
        <f t="shared" si="6"/>
        <v>13</v>
      </c>
      <c r="L44" s="77">
        <v>6</v>
      </c>
      <c r="M44" s="77">
        <v>7</v>
      </c>
    </row>
    <row r="45" spans="1:13" ht="23.25" x14ac:dyDescent="0.35">
      <c r="A45" s="79">
        <v>32</v>
      </c>
      <c r="B45" s="82">
        <f t="shared" si="0"/>
        <v>25</v>
      </c>
      <c r="C45" s="71">
        <f>SUM(F45,I45,L45,)</f>
        <v>12</v>
      </c>
      <c r="D45" s="71">
        <f t="shared" si="7"/>
        <v>13</v>
      </c>
      <c r="E45" s="72">
        <f t="shared" si="2"/>
        <v>9</v>
      </c>
      <c r="F45" s="73">
        <v>4</v>
      </c>
      <c r="G45" s="73">
        <v>5</v>
      </c>
      <c r="H45" s="74">
        <f t="shared" si="3"/>
        <v>3</v>
      </c>
      <c r="I45" s="75">
        <v>1</v>
      </c>
      <c r="J45" s="75">
        <v>2</v>
      </c>
      <c r="K45" s="76">
        <f t="shared" si="6"/>
        <v>13</v>
      </c>
      <c r="L45" s="77">
        <v>7</v>
      </c>
      <c r="M45" s="77">
        <v>6</v>
      </c>
    </row>
    <row r="46" spans="1:13" ht="23.25" x14ac:dyDescent="0.35">
      <c r="A46" s="79">
        <v>33</v>
      </c>
      <c r="B46" s="82">
        <f t="shared" si="0"/>
        <v>16</v>
      </c>
      <c r="C46" s="71">
        <f>SUM(F46,I46,L46,)</f>
        <v>8</v>
      </c>
      <c r="D46" s="71">
        <f t="shared" si="7"/>
        <v>8</v>
      </c>
      <c r="E46" s="72">
        <f t="shared" si="2"/>
        <v>3</v>
      </c>
      <c r="F46" s="73">
        <v>1</v>
      </c>
      <c r="G46" s="73">
        <v>2</v>
      </c>
      <c r="H46" s="74">
        <f t="shared" si="3"/>
        <v>2</v>
      </c>
      <c r="I46" s="75">
        <v>2</v>
      </c>
      <c r="J46" s="75">
        <v>0</v>
      </c>
      <c r="K46" s="76">
        <f t="shared" si="6"/>
        <v>11</v>
      </c>
      <c r="L46" s="77">
        <v>5</v>
      </c>
      <c r="M46" s="77">
        <v>6</v>
      </c>
    </row>
    <row r="47" spans="1:13" ht="23.25" x14ac:dyDescent="0.35">
      <c r="A47" s="79">
        <v>34</v>
      </c>
      <c r="B47" s="82">
        <f t="shared" si="0"/>
        <v>12</v>
      </c>
      <c r="C47" s="71">
        <f>SUM(F47,I47,L47,)</f>
        <v>5</v>
      </c>
      <c r="D47" s="71">
        <f t="shared" si="7"/>
        <v>7</v>
      </c>
      <c r="E47" s="72">
        <f t="shared" si="2"/>
        <v>1</v>
      </c>
      <c r="F47" s="73">
        <v>0</v>
      </c>
      <c r="G47" s="73">
        <v>1</v>
      </c>
      <c r="H47" s="74">
        <f t="shared" si="3"/>
        <v>2</v>
      </c>
      <c r="I47" s="75">
        <v>2</v>
      </c>
      <c r="J47" s="75">
        <v>0</v>
      </c>
      <c r="K47" s="76">
        <f t="shared" si="6"/>
        <v>9</v>
      </c>
      <c r="L47" s="77">
        <v>3</v>
      </c>
      <c r="M47" s="77">
        <v>6</v>
      </c>
    </row>
    <row r="48" spans="1:13" ht="23.25" x14ac:dyDescent="0.35">
      <c r="A48" s="79">
        <v>35</v>
      </c>
      <c r="B48" s="82">
        <f t="shared" si="0"/>
        <v>9</v>
      </c>
      <c r="C48" s="71">
        <f>SUM(F48,,I48,L48,)</f>
        <v>4</v>
      </c>
      <c r="D48" s="71">
        <f t="shared" si="7"/>
        <v>5</v>
      </c>
      <c r="E48" s="72">
        <f t="shared" si="2"/>
        <v>2</v>
      </c>
      <c r="F48" s="73">
        <v>1</v>
      </c>
      <c r="G48" s="73">
        <v>1</v>
      </c>
      <c r="H48" s="74">
        <f t="shared" si="3"/>
        <v>2</v>
      </c>
      <c r="I48" s="75">
        <v>1</v>
      </c>
      <c r="J48" s="75">
        <v>1</v>
      </c>
      <c r="K48" s="76">
        <f t="shared" si="6"/>
        <v>5</v>
      </c>
      <c r="L48" s="77">
        <v>2</v>
      </c>
      <c r="M48" s="77">
        <v>3</v>
      </c>
    </row>
    <row r="49" spans="1:13" ht="23.25" x14ac:dyDescent="0.35">
      <c r="A49" s="79">
        <v>36</v>
      </c>
      <c r="B49" s="82">
        <f t="shared" si="0"/>
        <v>17</v>
      </c>
      <c r="C49" s="71">
        <f>SUM(,F49,I49,,L49,)</f>
        <v>3</v>
      </c>
      <c r="D49" s="71">
        <f t="shared" si="7"/>
        <v>14</v>
      </c>
      <c r="E49" s="72">
        <f t="shared" si="2"/>
        <v>4</v>
      </c>
      <c r="F49" s="73">
        <v>0</v>
      </c>
      <c r="G49" s="73">
        <v>4</v>
      </c>
      <c r="H49" s="74">
        <f t="shared" si="3"/>
        <v>4</v>
      </c>
      <c r="I49" s="75">
        <v>0</v>
      </c>
      <c r="J49" s="75">
        <v>4</v>
      </c>
      <c r="K49" s="76">
        <f t="shared" si="6"/>
        <v>9</v>
      </c>
      <c r="L49" s="77">
        <v>3</v>
      </c>
      <c r="M49" s="77">
        <v>6</v>
      </c>
    </row>
    <row r="50" spans="1:13" ht="23.25" x14ac:dyDescent="0.35">
      <c r="A50" s="79">
        <v>37</v>
      </c>
      <c r="B50" s="82">
        <f t="shared" si="0"/>
        <v>8</v>
      </c>
      <c r="C50" s="71">
        <f>SUM(F50,,I50,L50,)</f>
        <v>5</v>
      </c>
      <c r="D50" s="71">
        <f>SUM(G50,J50,,M50,)</f>
        <v>3</v>
      </c>
      <c r="E50" s="72">
        <f t="shared" si="2"/>
        <v>4</v>
      </c>
      <c r="F50" s="73">
        <v>3</v>
      </c>
      <c r="G50" s="73">
        <v>1</v>
      </c>
      <c r="H50" s="74">
        <f t="shared" si="3"/>
        <v>1</v>
      </c>
      <c r="I50" s="75">
        <v>0</v>
      </c>
      <c r="J50" s="75">
        <v>1</v>
      </c>
      <c r="K50" s="76">
        <f t="shared" si="6"/>
        <v>3</v>
      </c>
      <c r="L50" s="77">
        <v>2</v>
      </c>
      <c r="M50" s="77">
        <v>1</v>
      </c>
    </row>
    <row r="51" spans="1:13" ht="23.25" x14ac:dyDescent="0.35">
      <c r="A51" s="79">
        <v>38</v>
      </c>
      <c r="B51" s="82">
        <f t="shared" si="0"/>
        <v>14</v>
      </c>
      <c r="C51" s="71">
        <f>SUM(,F51,I51,L51,)</f>
        <v>7</v>
      </c>
      <c r="D51" s="71">
        <f>SUM(,G51,J51,M51,)</f>
        <v>7</v>
      </c>
      <c r="E51" s="72">
        <f t="shared" si="2"/>
        <v>7</v>
      </c>
      <c r="F51" s="73">
        <v>4</v>
      </c>
      <c r="G51" s="73">
        <v>3</v>
      </c>
      <c r="H51" s="74">
        <f t="shared" si="3"/>
        <v>2</v>
      </c>
      <c r="I51" s="75">
        <v>1</v>
      </c>
      <c r="J51" s="75">
        <v>1</v>
      </c>
      <c r="K51" s="76">
        <f t="shared" si="6"/>
        <v>5</v>
      </c>
      <c r="L51" s="77">
        <v>2</v>
      </c>
      <c r="M51" s="77">
        <v>3</v>
      </c>
    </row>
    <row r="52" spans="1:13" ht="23.25" x14ac:dyDescent="0.35">
      <c r="A52" s="79">
        <v>39</v>
      </c>
      <c r="B52" s="82">
        <f t="shared" si="0"/>
        <v>13</v>
      </c>
      <c r="C52" s="71">
        <f>SUM(F52,I52,L52,)</f>
        <v>5</v>
      </c>
      <c r="D52" s="71">
        <f>SUM(G52,J52,M52,)</f>
        <v>8</v>
      </c>
      <c r="E52" s="72">
        <f t="shared" si="2"/>
        <v>5</v>
      </c>
      <c r="F52" s="73">
        <v>1</v>
      </c>
      <c r="G52" s="73">
        <v>4</v>
      </c>
      <c r="H52" s="74">
        <f t="shared" si="3"/>
        <v>3</v>
      </c>
      <c r="I52" s="75">
        <v>2</v>
      </c>
      <c r="J52" s="75">
        <v>1</v>
      </c>
      <c r="K52" s="76">
        <f t="shared" si="6"/>
        <v>5</v>
      </c>
      <c r="L52" s="77">
        <v>2</v>
      </c>
      <c r="M52" s="77">
        <v>3</v>
      </c>
    </row>
    <row r="53" spans="1:13" ht="23.25" x14ac:dyDescent="0.35">
      <c r="A53" s="79">
        <v>40</v>
      </c>
      <c r="B53" s="82">
        <f t="shared" si="0"/>
        <v>13</v>
      </c>
      <c r="C53" s="71">
        <f>SUM(F53,I53,L53,)</f>
        <v>7</v>
      </c>
      <c r="D53" s="71">
        <f>SUM(G53,J53,M53,)</f>
        <v>6</v>
      </c>
      <c r="E53" s="72">
        <f t="shared" si="2"/>
        <v>4</v>
      </c>
      <c r="F53" s="73">
        <v>1</v>
      </c>
      <c r="G53" s="73">
        <v>3</v>
      </c>
      <c r="H53" s="74">
        <f t="shared" si="3"/>
        <v>2</v>
      </c>
      <c r="I53" s="75">
        <v>2</v>
      </c>
      <c r="J53" s="75">
        <v>0</v>
      </c>
      <c r="K53" s="76">
        <f t="shared" si="6"/>
        <v>7</v>
      </c>
      <c r="L53" s="77">
        <v>4</v>
      </c>
      <c r="M53" s="77">
        <v>3</v>
      </c>
    </row>
    <row r="54" spans="1:13" ht="23.25" x14ac:dyDescent="0.35">
      <c r="A54" s="79">
        <v>41</v>
      </c>
      <c r="B54" s="82">
        <f t="shared" si="0"/>
        <v>8</v>
      </c>
      <c r="C54" s="71">
        <f>SUM(F54,I54,L54,)</f>
        <v>3</v>
      </c>
      <c r="D54" s="71">
        <f>SUM(G54,,J54,M54,)</f>
        <v>5</v>
      </c>
      <c r="E54" s="72">
        <f t="shared" si="2"/>
        <v>2</v>
      </c>
      <c r="F54" s="73">
        <v>1</v>
      </c>
      <c r="G54" s="73">
        <v>1</v>
      </c>
      <c r="H54" s="74">
        <f t="shared" si="3"/>
        <v>0</v>
      </c>
      <c r="I54" s="75">
        <v>0</v>
      </c>
      <c r="J54" s="75">
        <v>0</v>
      </c>
      <c r="K54" s="76">
        <f t="shared" si="6"/>
        <v>6</v>
      </c>
      <c r="L54" s="77">
        <v>2</v>
      </c>
      <c r="M54" s="77">
        <v>4</v>
      </c>
    </row>
    <row r="55" spans="1:13" ht="23.25" x14ac:dyDescent="0.35">
      <c r="A55" s="79">
        <v>42</v>
      </c>
      <c r="B55" s="82">
        <f t="shared" si="0"/>
        <v>6</v>
      </c>
      <c r="C55" s="71">
        <f>SUM(F55,I55,L55,)</f>
        <v>3</v>
      </c>
      <c r="D55" s="71">
        <f>SUM(G55,J55,M55,)</f>
        <v>3</v>
      </c>
      <c r="E55" s="72">
        <f t="shared" si="2"/>
        <v>0</v>
      </c>
      <c r="F55" s="73">
        <v>0</v>
      </c>
      <c r="G55" s="73">
        <v>0</v>
      </c>
      <c r="H55" s="74">
        <f t="shared" si="3"/>
        <v>3</v>
      </c>
      <c r="I55" s="75">
        <v>2</v>
      </c>
      <c r="J55" s="75">
        <v>1</v>
      </c>
      <c r="K55" s="76">
        <f t="shared" si="6"/>
        <v>3</v>
      </c>
      <c r="L55" s="77">
        <v>1</v>
      </c>
      <c r="M55" s="77">
        <v>2</v>
      </c>
    </row>
    <row r="56" spans="1:13" ht="23.25" x14ac:dyDescent="0.35">
      <c r="A56" s="79">
        <v>43</v>
      </c>
      <c r="B56" s="82">
        <f t="shared" si="0"/>
        <v>2</v>
      </c>
      <c r="C56" s="71">
        <f>SUM(F56,I56,L56,)</f>
        <v>0</v>
      </c>
      <c r="D56" s="71">
        <f>SUM(,G56,J56,M56,)</f>
        <v>2</v>
      </c>
      <c r="E56" s="72">
        <f t="shared" si="2"/>
        <v>1</v>
      </c>
      <c r="F56" s="73">
        <v>0</v>
      </c>
      <c r="G56" s="73">
        <v>1</v>
      </c>
      <c r="H56" s="74">
        <f t="shared" si="3"/>
        <v>0</v>
      </c>
      <c r="I56" s="75">
        <v>0</v>
      </c>
      <c r="J56" s="75">
        <v>0</v>
      </c>
      <c r="K56" s="76">
        <f t="shared" si="6"/>
        <v>1</v>
      </c>
      <c r="L56" s="77">
        <v>0</v>
      </c>
      <c r="M56" s="77">
        <v>1</v>
      </c>
    </row>
    <row r="57" spans="1:13" ht="23.25" x14ac:dyDescent="0.35">
      <c r="A57" s="79">
        <v>44</v>
      </c>
      <c r="B57" s="82">
        <f t="shared" si="0"/>
        <v>9</v>
      </c>
      <c r="C57" s="71">
        <f>SUM(F57,,I57,L57,)</f>
        <v>6</v>
      </c>
      <c r="D57" s="71">
        <f>SUM(G57,J57,M57,)</f>
        <v>3</v>
      </c>
      <c r="E57" s="72">
        <f t="shared" si="2"/>
        <v>5</v>
      </c>
      <c r="F57" s="73">
        <v>4</v>
      </c>
      <c r="G57" s="73">
        <v>1</v>
      </c>
      <c r="H57" s="74">
        <f t="shared" si="3"/>
        <v>1</v>
      </c>
      <c r="I57" s="75">
        <v>0</v>
      </c>
      <c r="J57" s="75">
        <v>1</v>
      </c>
      <c r="K57" s="76">
        <f t="shared" si="6"/>
        <v>3</v>
      </c>
      <c r="L57" s="77">
        <v>2</v>
      </c>
      <c r="M57" s="77">
        <v>1</v>
      </c>
    </row>
    <row r="58" spans="1:13" ht="23.25" x14ac:dyDescent="0.35">
      <c r="A58" s="79">
        <v>45</v>
      </c>
      <c r="B58" s="82">
        <f t="shared" si="0"/>
        <v>5</v>
      </c>
      <c r="C58" s="71">
        <f>SUM(F58,I58,L58,)</f>
        <v>2</v>
      </c>
      <c r="D58" s="71">
        <f>SUM(G58,J58,M58,)</f>
        <v>3</v>
      </c>
      <c r="E58" s="72">
        <f t="shared" si="2"/>
        <v>2</v>
      </c>
      <c r="F58" s="73">
        <v>1</v>
      </c>
      <c r="G58" s="73">
        <v>1</v>
      </c>
      <c r="H58" s="74">
        <f t="shared" si="3"/>
        <v>0</v>
      </c>
      <c r="I58" s="75">
        <v>0</v>
      </c>
      <c r="J58" s="75">
        <v>0</v>
      </c>
      <c r="K58" s="76">
        <f t="shared" si="6"/>
        <v>3</v>
      </c>
      <c r="L58" s="77">
        <v>1</v>
      </c>
      <c r="M58" s="77">
        <v>2</v>
      </c>
    </row>
    <row r="59" spans="1:13" ht="23.25" x14ac:dyDescent="0.35">
      <c r="A59" s="79">
        <v>46</v>
      </c>
      <c r="B59" s="82">
        <f t="shared" si="0"/>
        <v>12</v>
      </c>
      <c r="C59" s="71">
        <f>SUM(F59,I59,,L59,)</f>
        <v>6</v>
      </c>
      <c r="D59" s="71">
        <f>SUM(G59,J59,M59,)</f>
        <v>6</v>
      </c>
      <c r="E59" s="72">
        <f t="shared" si="2"/>
        <v>1</v>
      </c>
      <c r="F59" s="73">
        <v>1</v>
      </c>
      <c r="G59" s="73">
        <v>0</v>
      </c>
      <c r="H59" s="74">
        <f t="shared" si="3"/>
        <v>4</v>
      </c>
      <c r="I59" s="75">
        <v>2</v>
      </c>
      <c r="J59" s="75">
        <v>2</v>
      </c>
      <c r="K59" s="76">
        <f t="shared" si="6"/>
        <v>7</v>
      </c>
      <c r="L59" s="77">
        <v>3</v>
      </c>
      <c r="M59" s="77">
        <v>4</v>
      </c>
    </row>
    <row r="60" spans="1:13" ht="23.25" x14ac:dyDescent="0.35">
      <c r="A60" s="79">
        <v>47</v>
      </c>
      <c r="B60" s="82">
        <f t="shared" si="0"/>
        <v>5</v>
      </c>
      <c r="C60" s="71">
        <f>SUM(F60,I60,L60,)</f>
        <v>4</v>
      </c>
      <c r="D60" s="71">
        <f>SUM(G60,J60,M60,)</f>
        <v>1</v>
      </c>
      <c r="E60" s="72">
        <f t="shared" si="2"/>
        <v>1</v>
      </c>
      <c r="F60" s="73">
        <v>1</v>
      </c>
      <c r="G60" s="73">
        <v>0</v>
      </c>
      <c r="H60" s="74">
        <f t="shared" si="3"/>
        <v>1</v>
      </c>
      <c r="I60" s="75">
        <v>1</v>
      </c>
      <c r="J60" s="75">
        <v>0</v>
      </c>
      <c r="K60" s="76">
        <f t="shared" si="6"/>
        <v>3</v>
      </c>
      <c r="L60" s="77">
        <v>2</v>
      </c>
      <c r="M60" s="77">
        <v>1</v>
      </c>
    </row>
    <row r="61" spans="1:13" ht="23.25" x14ac:dyDescent="0.35">
      <c r="A61" s="79">
        <v>48</v>
      </c>
      <c r="B61" s="82">
        <f t="shared" si="0"/>
        <v>7</v>
      </c>
      <c r="C61" s="71">
        <f>SUM(F61,I61,L61,)</f>
        <v>4</v>
      </c>
      <c r="D61" s="71">
        <f>SUM(G61,J61,,M61,)</f>
        <v>3</v>
      </c>
      <c r="E61" s="72">
        <f t="shared" si="2"/>
        <v>2</v>
      </c>
      <c r="F61" s="73">
        <v>1</v>
      </c>
      <c r="G61" s="73">
        <v>1</v>
      </c>
      <c r="H61" s="74">
        <f t="shared" si="3"/>
        <v>4</v>
      </c>
      <c r="I61" s="75">
        <v>2</v>
      </c>
      <c r="J61" s="75">
        <v>2</v>
      </c>
      <c r="K61" s="76">
        <f t="shared" si="6"/>
        <v>1</v>
      </c>
      <c r="L61" s="77">
        <v>1</v>
      </c>
      <c r="M61" s="77">
        <v>0</v>
      </c>
    </row>
    <row r="62" spans="1:13" ht="23.25" x14ac:dyDescent="0.35">
      <c r="A62" s="79">
        <v>49</v>
      </c>
      <c r="B62" s="82">
        <f t="shared" si="0"/>
        <v>5</v>
      </c>
      <c r="C62" s="71">
        <f>SUM(,F62,I62,L62,)</f>
        <v>4</v>
      </c>
      <c r="D62" s="71">
        <f t="shared" ref="D62:D79" si="8">SUM(G62,J62,M62,)</f>
        <v>1</v>
      </c>
      <c r="E62" s="72">
        <f t="shared" si="2"/>
        <v>3</v>
      </c>
      <c r="F62" s="73">
        <v>3</v>
      </c>
      <c r="G62" s="73">
        <v>0</v>
      </c>
      <c r="H62" s="74">
        <f t="shared" si="3"/>
        <v>2</v>
      </c>
      <c r="I62" s="75">
        <v>1</v>
      </c>
      <c r="J62" s="75">
        <v>1</v>
      </c>
      <c r="K62" s="76">
        <f t="shared" si="6"/>
        <v>0</v>
      </c>
      <c r="L62" s="77">
        <v>0</v>
      </c>
      <c r="M62" s="77">
        <v>0</v>
      </c>
    </row>
    <row r="63" spans="1:13" ht="23.25" x14ac:dyDescent="0.35">
      <c r="A63" s="79">
        <v>50</v>
      </c>
      <c r="B63" s="82">
        <v>11</v>
      </c>
      <c r="C63" s="71">
        <f t="shared" ref="C63:C72" si="9">SUM(F63,I63,L63,)</f>
        <v>4</v>
      </c>
      <c r="D63" s="71">
        <f t="shared" si="8"/>
        <v>2</v>
      </c>
      <c r="E63" s="72">
        <f t="shared" si="2"/>
        <v>1</v>
      </c>
      <c r="F63" s="73">
        <v>0</v>
      </c>
      <c r="G63" s="73">
        <v>1</v>
      </c>
      <c r="H63" s="74">
        <f t="shared" si="3"/>
        <v>3</v>
      </c>
      <c r="I63" s="75">
        <v>2</v>
      </c>
      <c r="J63" s="75">
        <v>1</v>
      </c>
      <c r="K63" s="76">
        <f t="shared" si="6"/>
        <v>2</v>
      </c>
      <c r="L63" s="77">
        <v>2</v>
      </c>
      <c r="M63" s="77">
        <v>0</v>
      </c>
    </row>
    <row r="64" spans="1:13" ht="23.25" x14ac:dyDescent="0.35">
      <c r="A64" s="79">
        <v>51</v>
      </c>
      <c r="B64" s="82">
        <f t="shared" ref="B64:B98" si="10">SUM(C64:D64)</f>
        <v>11</v>
      </c>
      <c r="C64" s="71">
        <f t="shared" si="9"/>
        <v>6</v>
      </c>
      <c r="D64" s="71">
        <f t="shared" si="8"/>
        <v>5</v>
      </c>
      <c r="E64" s="72">
        <f t="shared" si="2"/>
        <v>2</v>
      </c>
      <c r="F64" s="73">
        <v>1</v>
      </c>
      <c r="G64" s="73">
        <v>1</v>
      </c>
      <c r="H64" s="74">
        <f t="shared" si="3"/>
        <v>1</v>
      </c>
      <c r="I64" s="75">
        <v>0</v>
      </c>
      <c r="J64" s="75">
        <v>1</v>
      </c>
      <c r="K64" s="76">
        <f t="shared" si="6"/>
        <v>8</v>
      </c>
      <c r="L64" s="77">
        <v>5</v>
      </c>
      <c r="M64" s="77">
        <v>3</v>
      </c>
    </row>
    <row r="65" spans="1:13" ht="23.25" x14ac:dyDescent="0.35">
      <c r="A65" s="79">
        <v>52</v>
      </c>
      <c r="B65" s="82">
        <f t="shared" si="10"/>
        <v>9</v>
      </c>
      <c r="C65" s="71">
        <f t="shared" si="9"/>
        <v>3</v>
      </c>
      <c r="D65" s="71">
        <f t="shared" si="8"/>
        <v>6</v>
      </c>
      <c r="E65" s="72">
        <f t="shared" si="2"/>
        <v>4</v>
      </c>
      <c r="F65" s="73">
        <v>2</v>
      </c>
      <c r="G65" s="73">
        <v>2</v>
      </c>
      <c r="H65" s="74">
        <f t="shared" si="3"/>
        <v>2</v>
      </c>
      <c r="I65" s="75">
        <v>0</v>
      </c>
      <c r="J65" s="75">
        <v>2</v>
      </c>
      <c r="K65" s="76">
        <f t="shared" si="6"/>
        <v>3</v>
      </c>
      <c r="L65" s="77">
        <v>1</v>
      </c>
      <c r="M65" s="77">
        <v>2</v>
      </c>
    </row>
    <row r="66" spans="1:13" ht="23.25" x14ac:dyDescent="0.35">
      <c r="A66" s="79">
        <v>53</v>
      </c>
      <c r="B66" s="82">
        <f t="shared" si="10"/>
        <v>13</v>
      </c>
      <c r="C66" s="71">
        <f t="shared" si="9"/>
        <v>9</v>
      </c>
      <c r="D66" s="71">
        <f t="shared" si="8"/>
        <v>4</v>
      </c>
      <c r="E66" s="72">
        <f t="shared" si="2"/>
        <v>8</v>
      </c>
      <c r="F66" s="73">
        <v>6</v>
      </c>
      <c r="G66" s="73">
        <v>2</v>
      </c>
      <c r="H66" s="74">
        <f t="shared" si="3"/>
        <v>1</v>
      </c>
      <c r="I66" s="75">
        <v>0</v>
      </c>
      <c r="J66" s="75">
        <v>1</v>
      </c>
      <c r="K66" s="76">
        <f t="shared" si="6"/>
        <v>4</v>
      </c>
      <c r="L66" s="77">
        <v>3</v>
      </c>
      <c r="M66" s="77">
        <v>1</v>
      </c>
    </row>
    <row r="67" spans="1:13" ht="23.25" x14ac:dyDescent="0.35">
      <c r="A67" s="79">
        <v>54</v>
      </c>
      <c r="B67" s="82">
        <f t="shared" si="10"/>
        <v>7</v>
      </c>
      <c r="C67" s="71">
        <f t="shared" si="9"/>
        <v>2</v>
      </c>
      <c r="D67" s="71">
        <f t="shared" si="8"/>
        <v>5</v>
      </c>
      <c r="E67" s="72">
        <f t="shared" si="2"/>
        <v>1</v>
      </c>
      <c r="F67" s="73">
        <v>0</v>
      </c>
      <c r="G67" s="73">
        <v>1</v>
      </c>
      <c r="H67" s="74">
        <f t="shared" si="3"/>
        <v>3</v>
      </c>
      <c r="I67" s="75">
        <v>1</v>
      </c>
      <c r="J67" s="75">
        <v>2</v>
      </c>
      <c r="K67" s="76">
        <f t="shared" si="6"/>
        <v>3</v>
      </c>
      <c r="L67" s="77">
        <v>1</v>
      </c>
      <c r="M67" s="77">
        <v>2</v>
      </c>
    </row>
    <row r="68" spans="1:13" ht="23.25" x14ac:dyDescent="0.35">
      <c r="A68" s="79">
        <v>55</v>
      </c>
      <c r="B68" s="82">
        <f t="shared" si="10"/>
        <v>13</v>
      </c>
      <c r="C68" s="71">
        <f t="shared" si="9"/>
        <v>5</v>
      </c>
      <c r="D68" s="71">
        <f t="shared" si="8"/>
        <v>8</v>
      </c>
      <c r="E68" s="72">
        <f t="shared" si="2"/>
        <v>2</v>
      </c>
      <c r="F68" s="73">
        <v>0</v>
      </c>
      <c r="G68" s="73">
        <v>2</v>
      </c>
      <c r="H68" s="74">
        <f t="shared" si="3"/>
        <v>3</v>
      </c>
      <c r="I68" s="75">
        <v>1</v>
      </c>
      <c r="J68" s="75">
        <v>2</v>
      </c>
      <c r="K68" s="76">
        <f t="shared" si="6"/>
        <v>8</v>
      </c>
      <c r="L68" s="77">
        <v>4</v>
      </c>
      <c r="M68" s="77">
        <v>4</v>
      </c>
    </row>
    <row r="69" spans="1:13" ht="23.25" x14ac:dyDescent="0.35">
      <c r="A69" s="79">
        <v>56</v>
      </c>
      <c r="B69" s="82">
        <f t="shared" si="10"/>
        <v>13</v>
      </c>
      <c r="C69" s="71">
        <f t="shared" si="9"/>
        <v>5</v>
      </c>
      <c r="D69" s="71">
        <f t="shared" si="8"/>
        <v>8</v>
      </c>
      <c r="E69" s="72">
        <f t="shared" si="2"/>
        <v>5</v>
      </c>
      <c r="F69" s="73">
        <v>1</v>
      </c>
      <c r="G69" s="73">
        <v>4</v>
      </c>
      <c r="H69" s="74">
        <f t="shared" si="3"/>
        <v>1</v>
      </c>
      <c r="I69" s="75">
        <v>0</v>
      </c>
      <c r="J69" s="75">
        <v>1</v>
      </c>
      <c r="K69" s="76">
        <f t="shared" si="6"/>
        <v>7</v>
      </c>
      <c r="L69" s="77">
        <v>4</v>
      </c>
      <c r="M69" s="77">
        <v>3</v>
      </c>
    </row>
    <row r="70" spans="1:13" ht="23.25" x14ac:dyDescent="0.35">
      <c r="A70" s="79">
        <v>57</v>
      </c>
      <c r="B70" s="82">
        <f t="shared" si="10"/>
        <v>8</v>
      </c>
      <c r="C70" s="71">
        <f t="shared" si="9"/>
        <v>5</v>
      </c>
      <c r="D70" s="71">
        <f t="shared" si="8"/>
        <v>3</v>
      </c>
      <c r="E70" s="72">
        <f t="shared" si="2"/>
        <v>4</v>
      </c>
      <c r="F70" s="73">
        <v>4</v>
      </c>
      <c r="G70" s="73">
        <v>0</v>
      </c>
      <c r="H70" s="74">
        <f t="shared" si="3"/>
        <v>2</v>
      </c>
      <c r="I70" s="75">
        <v>1</v>
      </c>
      <c r="J70" s="75">
        <v>1</v>
      </c>
      <c r="K70" s="76">
        <f t="shared" si="6"/>
        <v>2</v>
      </c>
      <c r="L70" s="77">
        <v>0</v>
      </c>
      <c r="M70" s="77">
        <v>2</v>
      </c>
    </row>
    <row r="71" spans="1:13" ht="23.25" x14ac:dyDescent="0.35">
      <c r="A71" s="79">
        <v>58</v>
      </c>
      <c r="B71" s="82">
        <f t="shared" si="10"/>
        <v>5</v>
      </c>
      <c r="C71" s="71">
        <f t="shared" si="9"/>
        <v>1</v>
      </c>
      <c r="D71" s="71">
        <f t="shared" si="8"/>
        <v>4</v>
      </c>
      <c r="E71" s="72">
        <f t="shared" si="2"/>
        <v>3</v>
      </c>
      <c r="F71" s="73">
        <v>0</v>
      </c>
      <c r="G71" s="73">
        <v>3</v>
      </c>
      <c r="H71" s="74">
        <f t="shared" si="3"/>
        <v>0</v>
      </c>
      <c r="I71" s="75">
        <v>0</v>
      </c>
      <c r="J71" s="75">
        <v>0</v>
      </c>
      <c r="K71" s="76">
        <f t="shared" si="6"/>
        <v>2</v>
      </c>
      <c r="L71" s="77">
        <v>1</v>
      </c>
      <c r="M71" s="77">
        <v>1</v>
      </c>
    </row>
    <row r="72" spans="1:13" ht="23.25" x14ac:dyDescent="0.35">
      <c r="A72" s="79">
        <v>59</v>
      </c>
      <c r="B72" s="82">
        <f t="shared" si="10"/>
        <v>9</v>
      </c>
      <c r="C72" s="71">
        <f t="shared" si="9"/>
        <v>2</v>
      </c>
      <c r="D72" s="71">
        <f t="shared" si="8"/>
        <v>7</v>
      </c>
      <c r="E72" s="72">
        <f t="shared" si="2"/>
        <v>4</v>
      </c>
      <c r="F72" s="73">
        <v>0</v>
      </c>
      <c r="G72" s="73">
        <v>4</v>
      </c>
      <c r="H72" s="74">
        <f t="shared" si="3"/>
        <v>2</v>
      </c>
      <c r="I72" s="75">
        <v>0</v>
      </c>
      <c r="J72" s="75">
        <v>2</v>
      </c>
      <c r="K72" s="76">
        <f t="shared" si="6"/>
        <v>3</v>
      </c>
      <c r="L72" s="77">
        <v>2</v>
      </c>
      <c r="M72" s="77">
        <v>1</v>
      </c>
    </row>
    <row r="73" spans="1:13" ht="23.25" x14ac:dyDescent="0.35">
      <c r="A73" s="79">
        <v>60</v>
      </c>
      <c r="B73" s="82">
        <f t="shared" si="10"/>
        <v>4</v>
      </c>
      <c r="C73" s="71">
        <f>SUM(F73,I73,,L73,)</f>
        <v>2</v>
      </c>
      <c r="D73" s="71">
        <f t="shared" si="8"/>
        <v>2</v>
      </c>
      <c r="E73" s="72">
        <f t="shared" si="2"/>
        <v>1</v>
      </c>
      <c r="F73" s="73">
        <v>0</v>
      </c>
      <c r="G73" s="73">
        <v>1</v>
      </c>
      <c r="H73" s="74">
        <f t="shared" si="3"/>
        <v>0</v>
      </c>
      <c r="I73" s="75">
        <v>0</v>
      </c>
      <c r="J73" s="75">
        <v>0</v>
      </c>
      <c r="K73" s="76">
        <f t="shared" si="6"/>
        <v>3</v>
      </c>
      <c r="L73" s="77">
        <v>2</v>
      </c>
      <c r="M73" s="77">
        <v>1</v>
      </c>
    </row>
    <row r="74" spans="1:13" ht="23.25" x14ac:dyDescent="0.35">
      <c r="A74" s="79">
        <v>61</v>
      </c>
      <c r="B74" s="82">
        <f t="shared" si="10"/>
        <v>3</v>
      </c>
      <c r="C74" s="71">
        <f>SUM(F74,I74,L74,)</f>
        <v>1</v>
      </c>
      <c r="D74" s="71">
        <f t="shared" si="8"/>
        <v>2</v>
      </c>
      <c r="E74" s="72">
        <f t="shared" si="2"/>
        <v>0</v>
      </c>
      <c r="F74" s="73">
        <v>0</v>
      </c>
      <c r="G74" s="73">
        <v>0</v>
      </c>
      <c r="H74" s="74">
        <f t="shared" si="3"/>
        <v>0</v>
      </c>
      <c r="I74" s="75">
        <v>0</v>
      </c>
      <c r="J74" s="75">
        <v>0</v>
      </c>
      <c r="K74" s="76">
        <f t="shared" si="6"/>
        <v>3</v>
      </c>
      <c r="L74" s="77">
        <v>1</v>
      </c>
      <c r="M74" s="77">
        <v>2</v>
      </c>
    </row>
    <row r="75" spans="1:13" ht="23.25" x14ac:dyDescent="0.35">
      <c r="A75" s="79">
        <v>62</v>
      </c>
      <c r="B75" s="82">
        <f t="shared" si="10"/>
        <v>2</v>
      </c>
      <c r="C75" s="71">
        <f>SUM(F75,I75,L75,)</f>
        <v>2</v>
      </c>
      <c r="D75" s="71">
        <f t="shared" si="8"/>
        <v>0</v>
      </c>
      <c r="E75" s="72">
        <f t="shared" si="2"/>
        <v>2</v>
      </c>
      <c r="F75" s="73">
        <v>2</v>
      </c>
      <c r="G75" s="73">
        <v>0</v>
      </c>
      <c r="H75" s="74">
        <f t="shared" si="3"/>
        <v>0</v>
      </c>
      <c r="I75" s="75">
        <v>0</v>
      </c>
      <c r="J75" s="75">
        <v>0</v>
      </c>
      <c r="K75" s="76">
        <f t="shared" si="6"/>
        <v>0</v>
      </c>
      <c r="L75" s="77">
        <v>0</v>
      </c>
      <c r="M75" s="77">
        <v>0</v>
      </c>
    </row>
    <row r="76" spans="1:13" ht="23.25" x14ac:dyDescent="0.35">
      <c r="A76" s="79">
        <v>63</v>
      </c>
      <c r="B76" s="82">
        <f t="shared" si="10"/>
        <v>3</v>
      </c>
      <c r="C76" s="71">
        <f>SUM(F76,I76,L76,)</f>
        <v>1</v>
      </c>
      <c r="D76" s="71">
        <f t="shared" si="8"/>
        <v>2</v>
      </c>
      <c r="E76" s="72">
        <f t="shared" si="2"/>
        <v>2</v>
      </c>
      <c r="F76" s="73">
        <v>0</v>
      </c>
      <c r="G76" s="73">
        <v>2</v>
      </c>
      <c r="H76" s="74">
        <f t="shared" si="3"/>
        <v>0</v>
      </c>
      <c r="I76" s="75">
        <v>0</v>
      </c>
      <c r="J76" s="75">
        <v>0</v>
      </c>
      <c r="K76" s="76">
        <f t="shared" si="6"/>
        <v>1</v>
      </c>
      <c r="L76" s="77">
        <v>1</v>
      </c>
      <c r="M76" s="77">
        <v>0</v>
      </c>
    </row>
    <row r="77" spans="1:13" ht="23.25" x14ac:dyDescent="0.35">
      <c r="A77" s="79">
        <v>64</v>
      </c>
      <c r="B77" s="82">
        <f t="shared" si="10"/>
        <v>4</v>
      </c>
      <c r="C77" s="71">
        <f>SUM(F77,I77,,L77,)</f>
        <v>1</v>
      </c>
      <c r="D77" s="71">
        <f t="shared" si="8"/>
        <v>3</v>
      </c>
      <c r="E77" s="72">
        <f t="shared" ref="E77:E98" si="11">SUM(F77:G77)</f>
        <v>0</v>
      </c>
      <c r="F77" s="73">
        <v>0</v>
      </c>
      <c r="G77" s="73">
        <v>0</v>
      </c>
      <c r="H77" s="74">
        <f t="shared" ref="H77:H98" si="12">SUM(I77:J77)</f>
        <v>2</v>
      </c>
      <c r="I77" s="75">
        <v>0</v>
      </c>
      <c r="J77" s="75">
        <v>2</v>
      </c>
      <c r="K77" s="76">
        <f t="shared" si="6"/>
        <v>2</v>
      </c>
      <c r="L77" s="77">
        <v>1</v>
      </c>
      <c r="M77" s="77">
        <v>1</v>
      </c>
    </row>
    <row r="78" spans="1:13" ht="23.25" x14ac:dyDescent="0.35">
      <c r="A78" s="79">
        <v>65</v>
      </c>
      <c r="B78" s="82">
        <f t="shared" si="10"/>
        <v>3</v>
      </c>
      <c r="C78" s="71">
        <f t="shared" ref="C78:D98" si="13">SUM(F78,I78,L78,)</f>
        <v>0</v>
      </c>
      <c r="D78" s="71">
        <f t="shared" si="8"/>
        <v>3</v>
      </c>
      <c r="E78" s="72">
        <f t="shared" si="11"/>
        <v>2</v>
      </c>
      <c r="F78" s="73">
        <v>0</v>
      </c>
      <c r="G78" s="73">
        <v>2</v>
      </c>
      <c r="H78" s="74">
        <f t="shared" si="12"/>
        <v>0</v>
      </c>
      <c r="I78" s="75">
        <v>0</v>
      </c>
      <c r="J78" s="75">
        <v>0</v>
      </c>
      <c r="K78" s="76">
        <f t="shared" si="6"/>
        <v>1</v>
      </c>
      <c r="L78" s="77">
        <v>0</v>
      </c>
      <c r="M78" s="77">
        <v>1</v>
      </c>
    </row>
    <row r="79" spans="1:13" ht="23.25" x14ac:dyDescent="0.35">
      <c r="A79" s="79">
        <v>66</v>
      </c>
      <c r="B79" s="82">
        <f t="shared" si="10"/>
        <v>15</v>
      </c>
      <c r="C79" s="71">
        <f t="shared" si="13"/>
        <v>5</v>
      </c>
      <c r="D79" s="71">
        <f t="shared" si="8"/>
        <v>10</v>
      </c>
      <c r="E79" s="72">
        <f t="shared" si="11"/>
        <v>4</v>
      </c>
      <c r="F79" s="73">
        <v>1</v>
      </c>
      <c r="G79" s="73">
        <v>3</v>
      </c>
      <c r="H79" s="74">
        <f t="shared" si="12"/>
        <v>1</v>
      </c>
      <c r="I79" s="75">
        <v>1</v>
      </c>
      <c r="J79" s="75">
        <v>0</v>
      </c>
      <c r="K79" s="76">
        <f t="shared" si="6"/>
        <v>10</v>
      </c>
      <c r="L79" s="77">
        <v>3</v>
      </c>
      <c r="M79" s="77">
        <v>7</v>
      </c>
    </row>
    <row r="80" spans="1:13" ht="23.25" x14ac:dyDescent="0.35">
      <c r="A80" s="79">
        <v>67</v>
      </c>
      <c r="B80" s="82">
        <f t="shared" si="10"/>
        <v>5</v>
      </c>
      <c r="C80" s="71">
        <f t="shared" si="13"/>
        <v>2</v>
      </c>
      <c r="D80" s="71">
        <f>SUM(G80,J80,M80,,)</f>
        <v>3</v>
      </c>
      <c r="E80" s="72">
        <f t="shared" si="11"/>
        <v>4</v>
      </c>
      <c r="F80" s="73">
        <v>1</v>
      </c>
      <c r="G80" s="73">
        <v>3</v>
      </c>
      <c r="H80" s="74">
        <f t="shared" si="12"/>
        <v>1</v>
      </c>
      <c r="I80" s="75">
        <v>1</v>
      </c>
      <c r="J80" s="75">
        <v>0</v>
      </c>
      <c r="K80" s="76">
        <f t="shared" si="6"/>
        <v>0</v>
      </c>
      <c r="L80" s="77">
        <v>0</v>
      </c>
      <c r="M80" s="77">
        <v>0</v>
      </c>
    </row>
    <row r="81" spans="1:13" ht="23.25" x14ac:dyDescent="0.35">
      <c r="A81" s="79">
        <v>68</v>
      </c>
      <c r="B81" s="82">
        <f t="shared" si="10"/>
        <v>2</v>
      </c>
      <c r="C81" s="71">
        <f t="shared" si="13"/>
        <v>0</v>
      </c>
      <c r="D81" s="71">
        <f>SUM(G81,J81,M81,)</f>
        <v>2</v>
      </c>
      <c r="E81" s="72">
        <f t="shared" si="11"/>
        <v>1</v>
      </c>
      <c r="F81" s="73">
        <v>0</v>
      </c>
      <c r="G81" s="73">
        <v>1</v>
      </c>
      <c r="H81" s="74">
        <f t="shared" si="12"/>
        <v>0</v>
      </c>
      <c r="I81" s="75">
        <v>0</v>
      </c>
      <c r="J81" s="75">
        <v>0</v>
      </c>
      <c r="K81" s="76">
        <f t="shared" si="6"/>
        <v>1</v>
      </c>
      <c r="L81" s="77">
        <v>0</v>
      </c>
      <c r="M81" s="77">
        <v>1</v>
      </c>
    </row>
    <row r="82" spans="1:13" ht="23.25" x14ac:dyDescent="0.35">
      <c r="A82" s="79">
        <v>69</v>
      </c>
      <c r="B82" s="82">
        <f t="shared" si="10"/>
        <v>6</v>
      </c>
      <c r="C82" s="71">
        <f t="shared" si="13"/>
        <v>2</v>
      </c>
      <c r="D82" s="71">
        <f>SUM(G82,J82,M82,)</f>
        <v>4</v>
      </c>
      <c r="E82" s="72">
        <f t="shared" si="11"/>
        <v>3</v>
      </c>
      <c r="F82" s="73">
        <v>2</v>
      </c>
      <c r="G82" s="73">
        <v>1</v>
      </c>
      <c r="H82" s="74">
        <f t="shared" si="12"/>
        <v>0</v>
      </c>
      <c r="I82" s="75">
        <v>0</v>
      </c>
      <c r="J82" s="75">
        <v>0</v>
      </c>
      <c r="K82" s="76">
        <f t="shared" si="6"/>
        <v>3</v>
      </c>
      <c r="L82" s="77">
        <v>0</v>
      </c>
      <c r="M82" s="77">
        <v>3</v>
      </c>
    </row>
    <row r="83" spans="1:13" ht="23.25" x14ac:dyDescent="0.35">
      <c r="A83" s="79">
        <v>70</v>
      </c>
      <c r="B83" s="82">
        <f t="shared" si="10"/>
        <v>6</v>
      </c>
      <c r="C83" s="71">
        <f t="shared" si="13"/>
        <v>4</v>
      </c>
      <c r="D83" s="71">
        <f>SUM(G83,J83,M83,)</f>
        <v>2</v>
      </c>
      <c r="E83" s="72">
        <f t="shared" si="11"/>
        <v>4</v>
      </c>
      <c r="F83" s="73">
        <v>3</v>
      </c>
      <c r="G83" s="73">
        <v>1</v>
      </c>
      <c r="H83" s="74">
        <f t="shared" si="12"/>
        <v>2</v>
      </c>
      <c r="I83" s="75">
        <v>1</v>
      </c>
      <c r="J83" s="75">
        <v>1</v>
      </c>
      <c r="K83" s="76">
        <f t="shared" si="6"/>
        <v>0</v>
      </c>
      <c r="L83" s="77">
        <v>0</v>
      </c>
      <c r="M83" s="77">
        <v>0</v>
      </c>
    </row>
    <row r="84" spans="1:13" ht="23.25" x14ac:dyDescent="0.35">
      <c r="A84" s="79">
        <v>71</v>
      </c>
      <c r="B84" s="82">
        <f t="shared" si="10"/>
        <v>7</v>
      </c>
      <c r="C84" s="71">
        <f t="shared" si="13"/>
        <v>1</v>
      </c>
      <c r="D84" s="71">
        <f>SUM(G84,J84,M84,)</f>
        <v>6</v>
      </c>
      <c r="E84" s="72">
        <f t="shared" si="11"/>
        <v>4</v>
      </c>
      <c r="F84" s="73">
        <v>1</v>
      </c>
      <c r="G84" s="73">
        <v>3</v>
      </c>
      <c r="H84" s="74">
        <f t="shared" si="12"/>
        <v>0</v>
      </c>
      <c r="I84" s="75">
        <v>0</v>
      </c>
      <c r="J84" s="75">
        <v>0</v>
      </c>
      <c r="K84" s="76">
        <f t="shared" si="6"/>
        <v>3</v>
      </c>
      <c r="L84" s="77">
        <v>0</v>
      </c>
      <c r="M84" s="77">
        <v>3</v>
      </c>
    </row>
    <row r="85" spans="1:13" ht="23.25" x14ac:dyDescent="0.35">
      <c r="A85" s="79">
        <v>72</v>
      </c>
      <c r="B85" s="82">
        <f t="shared" si="10"/>
        <v>5</v>
      </c>
      <c r="C85" s="71">
        <f t="shared" si="13"/>
        <v>4</v>
      </c>
      <c r="D85" s="71">
        <f>SUM(G85,J85,,M85,)</f>
        <v>1</v>
      </c>
      <c r="E85" s="72">
        <f t="shared" si="11"/>
        <v>2</v>
      </c>
      <c r="F85" s="73">
        <v>1</v>
      </c>
      <c r="G85" s="73">
        <v>1</v>
      </c>
      <c r="H85" s="74">
        <f t="shared" si="12"/>
        <v>1</v>
      </c>
      <c r="I85" s="75">
        <v>1</v>
      </c>
      <c r="J85" s="75">
        <v>0</v>
      </c>
      <c r="K85" s="76">
        <v>5</v>
      </c>
      <c r="L85" s="77">
        <v>2</v>
      </c>
      <c r="M85" s="77">
        <v>0</v>
      </c>
    </row>
    <row r="86" spans="1:13" ht="23.25" x14ac:dyDescent="0.35">
      <c r="A86" s="79">
        <v>73</v>
      </c>
      <c r="B86" s="82">
        <f t="shared" si="10"/>
        <v>12</v>
      </c>
      <c r="C86" s="71">
        <f t="shared" si="13"/>
        <v>6</v>
      </c>
      <c r="D86" s="71">
        <f t="shared" si="13"/>
        <v>6</v>
      </c>
      <c r="E86" s="72">
        <f t="shared" si="11"/>
        <v>7</v>
      </c>
      <c r="F86" s="73">
        <v>4</v>
      </c>
      <c r="G86" s="73">
        <v>3</v>
      </c>
      <c r="H86" s="74">
        <f t="shared" si="12"/>
        <v>0</v>
      </c>
      <c r="I86" s="75">
        <v>0</v>
      </c>
      <c r="J86" s="75">
        <v>0</v>
      </c>
      <c r="K86" s="76">
        <f t="shared" ref="K86:K98" si="14">SUM(L86:M86)</f>
        <v>5</v>
      </c>
      <c r="L86" s="77">
        <v>2</v>
      </c>
      <c r="M86" s="77">
        <v>3</v>
      </c>
    </row>
    <row r="87" spans="1:13" ht="23.25" x14ac:dyDescent="0.35">
      <c r="A87" s="79">
        <v>74</v>
      </c>
      <c r="B87" s="82">
        <f t="shared" si="10"/>
        <v>4</v>
      </c>
      <c r="C87" s="71">
        <f t="shared" si="13"/>
        <v>2</v>
      </c>
      <c r="D87" s="71">
        <f t="shared" si="13"/>
        <v>2</v>
      </c>
      <c r="E87" s="72">
        <f t="shared" si="11"/>
        <v>2</v>
      </c>
      <c r="F87" s="73">
        <v>1</v>
      </c>
      <c r="G87" s="73">
        <v>1</v>
      </c>
      <c r="H87" s="74">
        <f t="shared" si="12"/>
        <v>2</v>
      </c>
      <c r="I87" s="75">
        <v>1</v>
      </c>
      <c r="J87" s="75">
        <v>1</v>
      </c>
      <c r="K87" s="76">
        <f t="shared" si="14"/>
        <v>0</v>
      </c>
      <c r="L87" s="77">
        <v>0</v>
      </c>
      <c r="M87" s="77">
        <v>0</v>
      </c>
    </row>
    <row r="88" spans="1:13" ht="23.25" x14ac:dyDescent="0.35">
      <c r="A88" s="79">
        <v>75</v>
      </c>
      <c r="B88" s="82">
        <f t="shared" si="10"/>
        <v>6</v>
      </c>
      <c r="C88" s="71">
        <f t="shared" si="13"/>
        <v>4</v>
      </c>
      <c r="D88" s="71">
        <f t="shared" si="13"/>
        <v>2</v>
      </c>
      <c r="E88" s="72">
        <f t="shared" si="11"/>
        <v>2</v>
      </c>
      <c r="F88" s="73">
        <v>1</v>
      </c>
      <c r="G88" s="73">
        <v>1</v>
      </c>
      <c r="H88" s="74">
        <f t="shared" si="12"/>
        <v>1</v>
      </c>
      <c r="I88" s="75">
        <v>1</v>
      </c>
      <c r="J88" s="75">
        <v>0</v>
      </c>
      <c r="K88" s="76">
        <f>SUM(L88:M88)</f>
        <v>3</v>
      </c>
      <c r="L88" s="77">
        <v>2</v>
      </c>
      <c r="M88" s="77">
        <v>1</v>
      </c>
    </row>
    <row r="89" spans="1:13" ht="23.25" x14ac:dyDescent="0.35">
      <c r="A89" s="79">
        <v>76</v>
      </c>
      <c r="B89" s="82">
        <f t="shared" si="10"/>
        <v>8</v>
      </c>
      <c r="C89" s="71">
        <f t="shared" si="13"/>
        <v>3</v>
      </c>
      <c r="D89" s="71">
        <f t="shared" si="13"/>
        <v>5</v>
      </c>
      <c r="E89" s="72">
        <f t="shared" si="11"/>
        <v>3</v>
      </c>
      <c r="F89" s="73">
        <v>2</v>
      </c>
      <c r="G89" s="73">
        <v>1</v>
      </c>
      <c r="H89" s="74">
        <f t="shared" si="12"/>
        <v>1</v>
      </c>
      <c r="I89" s="75">
        <v>0</v>
      </c>
      <c r="J89" s="75">
        <v>1</v>
      </c>
      <c r="K89" s="76">
        <f t="shared" si="14"/>
        <v>4</v>
      </c>
      <c r="L89" s="77">
        <v>1</v>
      </c>
      <c r="M89" s="77">
        <v>3</v>
      </c>
    </row>
    <row r="90" spans="1:13" ht="23.25" x14ac:dyDescent="0.35">
      <c r="A90" s="79">
        <v>77</v>
      </c>
      <c r="B90" s="82">
        <f t="shared" si="10"/>
        <v>8</v>
      </c>
      <c r="C90" s="71">
        <f t="shared" si="13"/>
        <v>5</v>
      </c>
      <c r="D90" s="71">
        <f t="shared" si="13"/>
        <v>3</v>
      </c>
      <c r="E90" s="72">
        <f t="shared" si="11"/>
        <v>4</v>
      </c>
      <c r="F90" s="73">
        <v>2</v>
      </c>
      <c r="G90" s="73">
        <v>2</v>
      </c>
      <c r="H90" s="74">
        <f t="shared" si="12"/>
        <v>1</v>
      </c>
      <c r="I90" s="75">
        <v>1</v>
      </c>
      <c r="J90" s="75">
        <v>0</v>
      </c>
      <c r="K90" s="76">
        <f t="shared" si="14"/>
        <v>3</v>
      </c>
      <c r="L90" s="77">
        <v>2</v>
      </c>
      <c r="M90" s="77">
        <v>1</v>
      </c>
    </row>
    <row r="91" spans="1:13" ht="23.25" x14ac:dyDescent="0.35">
      <c r="A91" s="79">
        <v>78</v>
      </c>
      <c r="B91" s="82">
        <f t="shared" si="10"/>
        <v>7</v>
      </c>
      <c r="C91" s="71">
        <f t="shared" si="13"/>
        <v>4</v>
      </c>
      <c r="D91" s="71">
        <f t="shared" si="13"/>
        <v>3</v>
      </c>
      <c r="E91" s="72">
        <f t="shared" si="11"/>
        <v>3</v>
      </c>
      <c r="F91" s="73">
        <v>1</v>
      </c>
      <c r="G91" s="73">
        <v>2</v>
      </c>
      <c r="H91" s="74">
        <f t="shared" si="12"/>
        <v>2</v>
      </c>
      <c r="I91" s="75">
        <v>2</v>
      </c>
      <c r="J91" s="75">
        <v>0</v>
      </c>
      <c r="K91" s="76">
        <f t="shared" si="14"/>
        <v>2</v>
      </c>
      <c r="L91" s="77">
        <v>1</v>
      </c>
      <c r="M91" s="77">
        <v>1</v>
      </c>
    </row>
    <row r="92" spans="1:13" ht="23.25" x14ac:dyDescent="0.35">
      <c r="A92" s="79">
        <v>79</v>
      </c>
      <c r="B92" s="82">
        <f t="shared" si="10"/>
        <v>8</v>
      </c>
      <c r="C92" s="71">
        <f t="shared" si="13"/>
        <v>3</v>
      </c>
      <c r="D92" s="71">
        <f t="shared" si="13"/>
        <v>5</v>
      </c>
      <c r="E92" s="72">
        <f t="shared" si="11"/>
        <v>3</v>
      </c>
      <c r="F92" s="73">
        <v>1</v>
      </c>
      <c r="G92" s="73">
        <v>2</v>
      </c>
      <c r="H92" s="74">
        <f t="shared" si="12"/>
        <v>2</v>
      </c>
      <c r="I92" s="75">
        <v>0</v>
      </c>
      <c r="J92" s="75">
        <v>2</v>
      </c>
      <c r="K92" s="76">
        <f t="shared" si="14"/>
        <v>3</v>
      </c>
      <c r="L92" s="77">
        <v>2</v>
      </c>
      <c r="M92" s="77">
        <v>1</v>
      </c>
    </row>
    <row r="93" spans="1:13" ht="23.25" x14ac:dyDescent="0.35">
      <c r="A93" s="79">
        <v>80</v>
      </c>
      <c r="B93" s="82">
        <f t="shared" si="10"/>
        <v>13</v>
      </c>
      <c r="C93" s="71">
        <f t="shared" si="13"/>
        <v>9</v>
      </c>
      <c r="D93" s="71">
        <f t="shared" si="13"/>
        <v>4</v>
      </c>
      <c r="E93" s="72">
        <f t="shared" si="11"/>
        <v>3</v>
      </c>
      <c r="F93" s="73">
        <v>2</v>
      </c>
      <c r="G93" s="73">
        <v>1</v>
      </c>
      <c r="H93" s="74">
        <f t="shared" si="12"/>
        <v>5</v>
      </c>
      <c r="I93" s="75">
        <v>3</v>
      </c>
      <c r="J93" s="75">
        <v>2</v>
      </c>
      <c r="K93" s="76">
        <f t="shared" si="14"/>
        <v>5</v>
      </c>
      <c r="L93" s="77">
        <v>4</v>
      </c>
      <c r="M93" s="77">
        <v>1</v>
      </c>
    </row>
    <row r="94" spans="1:13" ht="23.25" x14ac:dyDescent="0.35">
      <c r="A94" s="79">
        <v>81</v>
      </c>
      <c r="B94" s="82">
        <f t="shared" si="10"/>
        <v>7</v>
      </c>
      <c r="C94" s="71">
        <f t="shared" si="13"/>
        <v>4</v>
      </c>
      <c r="D94" s="71">
        <f t="shared" si="13"/>
        <v>3</v>
      </c>
      <c r="E94" s="72">
        <f t="shared" si="11"/>
        <v>2</v>
      </c>
      <c r="F94" s="73">
        <v>0</v>
      </c>
      <c r="G94" s="73">
        <v>2</v>
      </c>
      <c r="H94" s="74">
        <f t="shared" si="12"/>
        <v>3</v>
      </c>
      <c r="I94" s="75">
        <v>2</v>
      </c>
      <c r="J94" s="75">
        <v>1</v>
      </c>
      <c r="K94" s="76">
        <f t="shared" si="14"/>
        <v>2</v>
      </c>
      <c r="L94" s="77">
        <v>2</v>
      </c>
      <c r="M94" s="77">
        <v>0</v>
      </c>
    </row>
    <row r="95" spans="1:13" ht="23.25" x14ac:dyDescent="0.35">
      <c r="A95" s="79">
        <v>82</v>
      </c>
      <c r="B95" s="82">
        <f t="shared" si="10"/>
        <v>5</v>
      </c>
      <c r="C95" s="71">
        <f t="shared" si="13"/>
        <v>1</v>
      </c>
      <c r="D95" s="71">
        <f t="shared" si="13"/>
        <v>4</v>
      </c>
      <c r="E95" s="72">
        <f t="shared" si="11"/>
        <v>3</v>
      </c>
      <c r="F95" s="73">
        <v>1</v>
      </c>
      <c r="G95" s="73">
        <v>2</v>
      </c>
      <c r="H95" s="74">
        <f t="shared" si="12"/>
        <v>0</v>
      </c>
      <c r="I95" s="75">
        <v>0</v>
      </c>
      <c r="J95" s="75">
        <v>0</v>
      </c>
      <c r="K95" s="76">
        <f t="shared" si="14"/>
        <v>2</v>
      </c>
      <c r="L95" s="77">
        <v>0</v>
      </c>
      <c r="M95" s="77">
        <v>2</v>
      </c>
    </row>
    <row r="96" spans="1:13" ht="23.25" x14ac:dyDescent="0.35">
      <c r="A96" s="79">
        <v>83</v>
      </c>
      <c r="B96" s="82">
        <f t="shared" si="10"/>
        <v>7</v>
      </c>
      <c r="C96" s="71">
        <f t="shared" si="13"/>
        <v>6</v>
      </c>
      <c r="D96" s="71">
        <f t="shared" si="13"/>
        <v>1</v>
      </c>
      <c r="E96" s="72">
        <f t="shared" si="11"/>
        <v>4</v>
      </c>
      <c r="F96" s="73">
        <v>3</v>
      </c>
      <c r="G96" s="73">
        <v>1</v>
      </c>
      <c r="H96" s="74">
        <f t="shared" si="12"/>
        <v>1</v>
      </c>
      <c r="I96" s="75">
        <v>1</v>
      </c>
      <c r="J96" s="75">
        <v>0</v>
      </c>
      <c r="K96" s="76">
        <f t="shared" si="14"/>
        <v>2</v>
      </c>
      <c r="L96" s="77">
        <v>2</v>
      </c>
      <c r="M96" s="77">
        <v>0</v>
      </c>
    </row>
    <row r="97" spans="1:13" ht="23.25" x14ac:dyDescent="0.35">
      <c r="A97" s="79">
        <v>84</v>
      </c>
      <c r="B97" s="82">
        <f t="shared" si="10"/>
        <v>8</v>
      </c>
      <c r="C97" s="71">
        <f t="shared" si="13"/>
        <v>3</v>
      </c>
      <c r="D97" s="71">
        <f t="shared" si="13"/>
        <v>5</v>
      </c>
      <c r="E97" s="72">
        <f t="shared" si="11"/>
        <v>3</v>
      </c>
      <c r="F97" s="73">
        <v>1</v>
      </c>
      <c r="G97" s="73">
        <v>2</v>
      </c>
      <c r="H97" s="74">
        <f t="shared" si="12"/>
        <v>2</v>
      </c>
      <c r="I97" s="75">
        <v>1</v>
      </c>
      <c r="J97" s="75">
        <v>1</v>
      </c>
      <c r="K97" s="76">
        <f t="shared" si="14"/>
        <v>3</v>
      </c>
      <c r="L97" s="77">
        <v>1</v>
      </c>
      <c r="M97" s="77">
        <v>2</v>
      </c>
    </row>
    <row r="98" spans="1:13" ht="23.25" x14ac:dyDescent="0.35">
      <c r="A98" s="79">
        <v>85</v>
      </c>
      <c r="B98" s="82">
        <f t="shared" si="10"/>
        <v>10</v>
      </c>
      <c r="C98" s="71">
        <f t="shared" si="13"/>
        <v>5</v>
      </c>
      <c r="D98" s="71">
        <f t="shared" si="13"/>
        <v>5</v>
      </c>
      <c r="E98" s="72">
        <f t="shared" si="11"/>
        <v>3</v>
      </c>
      <c r="F98" s="73">
        <v>2</v>
      </c>
      <c r="G98" s="73">
        <v>1</v>
      </c>
      <c r="H98" s="74">
        <f t="shared" si="12"/>
        <v>2</v>
      </c>
      <c r="I98" s="75">
        <v>0</v>
      </c>
      <c r="J98" s="75">
        <v>2</v>
      </c>
      <c r="K98" s="76">
        <f t="shared" si="14"/>
        <v>5</v>
      </c>
      <c r="L98" s="77">
        <v>3</v>
      </c>
      <c r="M98" s="77">
        <v>2</v>
      </c>
    </row>
    <row r="99" spans="1:13" ht="22.5" x14ac:dyDescent="0.25">
      <c r="A99" s="80" t="s">
        <v>64</v>
      </c>
      <c r="B99" s="83">
        <f>SUM(E99,H99,K99,)</f>
        <v>1298</v>
      </c>
      <c r="C99" s="84">
        <f>SUM(F99,I99,L99,)</f>
        <v>626</v>
      </c>
      <c r="D99" s="84">
        <f>SUM(G99,J99,M99,)</f>
        <v>672</v>
      </c>
      <c r="E99" s="85">
        <f>SUM(F99:G99)</f>
        <v>401</v>
      </c>
      <c r="F99" s="86">
        <f t="shared" ref="F99:J99" si="15">SUM(F13:F98)</f>
        <v>201</v>
      </c>
      <c r="G99" s="86">
        <f>SUM(G13:G98)</f>
        <v>200</v>
      </c>
      <c r="H99" s="87">
        <f>SUM(I99:J99)</f>
        <v>271</v>
      </c>
      <c r="I99" s="88">
        <f t="shared" si="15"/>
        <v>131</v>
      </c>
      <c r="J99" s="88">
        <f t="shared" si="15"/>
        <v>140</v>
      </c>
      <c r="K99" s="173">
        <f>SUM(L99:M99)</f>
        <v>626</v>
      </c>
      <c r="L99" s="89">
        <f>SUM(L13:L98)</f>
        <v>294</v>
      </c>
      <c r="M99" s="90">
        <f>SUM(M13:M98)</f>
        <v>332</v>
      </c>
    </row>
    <row r="101" spans="1:13" ht="36.75" customHeight="1" x14ac:dyDescent="0.25"/>
    <row r="102" spans="1:13" ht="26.25" x14ac:dyDescent="0.4">
      <c r="F102" s="332" t="s">
        <v>558</v>
      </c>
      <c r="G102" s="332"/>
      <c r="H102" s="332"/>
    </row>
    <row r="104" spans="1:13" ht="32.25" customHeight="1" x14ac:dyDescent="0.25"/>
    <row r="105" spans="1:13" ht="28.5" x14ac:dyDescent="0.45">
      <c r="C105" s="235"/>
      <c r="D105" s="236" t="s">
        <v>220</v>
      </c>
      <c r="E105" s="236"/>
      <c r="F105" s="236"/>
      <c r="G105" s="236"/>
      <c r="H105" s="236"/>
      <c r="I105" s="236"/>
      <c r="J105" s="284" t="s">
        <v>525</v>
      </c>
      <c r="K105" s="284"/>
      <c r="L105" s="284"/>
      <c r="M105" s="235"/>
    </row>
    <row r="106" spans="1:13" ht="28.5" x14ac:dyDescent="0.45">
      <c r="C106" s="235"/>
      <c r="D106" s="236"/>
      <c r="E106" s="236"/>
      <c r="F106" s="236"/>
      <c r="G106" s="236"/>
      <c r="H106" s="236"/>
      <c r="I106" s="236"/>
      <c r="J106" s="236"/>
      <c r="K106" s="236"/>
      <c r="L106" s="235"/>
      <c r="M106" s="235"/>
    </row>
    <row r="107" spans="1:13" ht="53.25" customHeight="1" x14ac:dyDescent="0.45">
      <c r="C107" s="235"/>
      <c r="D107" s="236"/>
      <c r="E107" s="236"/>
      <c r="F107" s="236"/>
      <c r="G107" s="236"/>
      <c r="H107" s="236"/>
      <c r="I107" s="236"/>
      <c r="J107" s="236"/>
      <c r="K107" s="236"/>
      <c r="L107" s="235"/>
      <c r="M107" s="235"/>
    </row>
    <row r="108" spans="1:13" ht="27" x14ac:dyDescent="0.35">
      <c r="C108" s="284" t="s">
        <v>523</v>
      </c>
      <c r="D108" s="284"/>
      <c r="E108" s="284"/>
      <c r="F108" s="284"/>
      <c r="G108" s="236"/>
      <c r="H108" s="236"/>
      <c r="I108" s="284" t="s">
        <v>524</v>
      </c>
      <c r="J108" s="284"/>
      <c r="K108" s="284"/>
      <c r="L108" s="284"/>
      <c r="M108" s="284"/>
    </row>
    <row r="109" spans="1:13" ht="27" x14ac:dyDescent="0.35">
      <c r="C109" s="284" t="s">
        <v>75</v>
      </c>
      <c r="D109" s="284"/>
      <c r="E109" s="284"/>
      <c r="F109" s="284"/>
      <c r="G109" s="236"/>
      <c r="H109" s="236"/>
      <c r="I109" s="236"/>
      <c r="J109" s="284" t="s">
        <v>76</v>
      </c>
      <c r="K109" s="284"/>
      <c r="L109" s="284"/>
      <c r="M109" s="284"/>
    </row>
    <row r="110" spans="1:13" ht="23.25" x14ac:dyDescent="0.35">
      <c r="D110" s="47"/>
      <c r="E110" s="47"/>
      <c r="F110" s="47"/>
      <c r="G110" s="47"/>
      <c r="H110" s="47"/>
      <c r="I110" s="47"/>
      <c r="J110" s="47"/>
      <c r="K110" s="47"/>
    </row>
  </sheetData>
  <mergeCells count="12">
    <mergeCell ref="B8:M8"/>
    <mergeCell ref="C108:F108"/>
    <mergeCell ref="J105:L105"/>
    <mergeCell ref="I108:M108"/>
    <mergeCell ref="J109:M109"/>
    <mergeCell ref="C109:F109"/>
    <mergeCell ref="F102:H102"/>
    <mergeCell ref="A11:A12"/>
    <mergeCell ref="B11:D11"/>
    <mergeCell ref="E11:G11"/>
    <mergeCell ref="H11:J11"/>
    <mergeCell ref="K11:M11"/>
  </mergeCells>
  <printOptions horizontalCentered="1" verticalCentered="1"/>
  <pageMargins left="0.31496062992125984" right="0.31496062992125984" top="0.19685039370078741" bottom="0.15748031496062992" header="0.31496062992125984" footer="0.31496062992125984"/>
  <pageSetup paperSize="9" scale="3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125"/>
  <sheetViews>
    <sheetView tabSelected="1" topLeftCell="A96" workbookViewId="0">
      <selection activeCell="K119" sqref="K119"/>
    </sheetView>
  </sheetViews>
  <sheetFormatPr defaultRowHeight="15" x14ac:dyDescent="0.25"/>
  <cols>
    <col min="1" max="1" width="9.28515625" customWidth="1"/>
    <col min="2" max="2" width="38.5703125" customWidth="1"/>
    <col min="3" max="4" width="17.7109375" customWidth="1"/>
    <col min="5" max="5" width="21.42578125" customWidth="1"/>
    <col min="6" max="6" width="21" customWidth="1"/>
    <col min="7" max="7" width="20.42578125" customWidth="1"/>
    <col min="8" max="8" width="21.85546875" customWidth="1"/>
    <col min="9" max="9" width="14.28515625" customWidth="1"/>
  </cols>
  <sheetData>
    <row r="4" spans="1:12" ht="36.75" customHeight="1" x14ac:dyDescent="0.25"/>
    <row r="5" spans="1:12" ht="27" customHeight="1" x14ac:dyDescent="0.4">
      <c r="A5" s="334" t="s">
        <v>531</v>
      </c>
      <c r="B5" s="335"/>
      <c r="C5" s="335"/>
      <c r="D5" s="335"/>
      <c r="E5" s="335"/>
      <c r="F5" s="335"/>
      <c r="G5" s="335"/>
      <c r="H5" s="335"/>
      <c r="I5" s="335"/>
    </row>
    <row r="6" spans="1:12" ht="18" hidden="1" customHeight="1" x14ac:dyDescent="0.25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</row>
    <row r="7" spans="1:12" x14ac:dyDescent="0.25">
      <c r="A7" s="337" t="s">
        <v>84</v>
      </c>
      <c r="B7" s="337" t="s">
        <v>85</v>
      </c>
      <c r="C7" s="337" t="s">
        <v>86</v>
      </c>
      <c r="D7" s="337" t="s">
        <v>16</v>
      </c>
      <c r="E7" s="338" t="s">
        <v>2</v>
      </c>
      <c r="F7" s="338"/>
      <c r="G7" s="337" t="s">
        <v>3</v>
      </c>
      <c r="H7" s="339" t="s">
        <v>87</v>
      </c>
      <c r="I7" s="337" t="s">
        <v>8</v>
      </c>
    </row>
    <row r="8" spans="1:12" x14ac:dyDescent="0.25">
      <c r="A8" s="337"/>
      <c r="B8" s="337"/>
      <c r="C8" s="337"/>
      <c r="D8" s="337"/>
      <c r="E8" s="91" t="s">
        <v>88</v>
      </c>
      <c r="F8" s="91" t="s">
        <v>89</v>
      </c>
      <c r="G8" s="337"/>
      <c r="H8" s="337"/>
      <c r="I8" s="337"/>
    </row>
    <row r="9" spans="1:12" ht="15.75" x14ac:dyDescent="0.25">
      <c r="A9" s="92">
        <v>1</v>
      </c>
      <c r="B9" s="93" t="s">
        <v>90</v>
      </c>
      <c r="C9" s="94" t="s">
        <v>91</v>
      </c>
      <c r="D9" s="95" t="s">
        <v>73</v>
      </c>
      <c r="E9" s="96" t="s">
        <v>88</v>
      </c>
      <c r="F9" s="96"/>
      <c r="G9" s="97">
        <v>33342</v>
      </c>
      <c r="H9" s="98">
        <v>623577</v>
      </c>
      <c r="I9" s="125" t="s">
        <v>12</v>
      </c>
    </row>
    <row r="10" spans="1:12" ht="15.75" x14ac:dyDescent="0.25">
      <c r="A10" s="92">
        <v>2</v>
      </c>
      <c r="B10" s="93" t="s">
        <v>92</v>
      </c>
      <c r="C10" s="94" t="s">
        <v>91</v>
      </c>
      <c r="D10" s="95" t="s">
        <v>73</v>
      </c>
      <c r="E10" s="96" t="s">
        <v>88</v>
      </c>
      <c r="F10" s="96"/>
      <c r="G10" s="97">
        <v>29655</v>
      </c>
      <c r="H10" s="98">
        <v>250722</v>
      </c>
      <c r="I10" s="125" t="s">
        <v>12</v>
      </c>
    </row>
    <row r="11" spans="1:12" ht="15.75" x14ac:dyDescent="0.25">
      <c r="A11" s="92">
        <v>3</v>
      </c>
      <c r="B11" s="93" t="s">
        <v>93</v>
      </c>
      <c r="C11" s="94" t="s">
        <v>91</v>
      </c>
      <c r="D11" s="95" t="s">
        <v>73</v>
      </c>
      <c r="E11" s="96" t="s">
        <v>88</v>
      </c>
      <c r="F11" s="96"/>
      <c r="G11" s="97">
        <v>15586</v>
      </c>
      <c r="H11" s="98">
        <v>248453</v>
      </c>
      <c r="I11" s="125" t="s">
        <v>12</v>
      </c>
    </row>
    <row r="12" spans="1:12" ht="15.75" x14ac:dyDescent="0.25">
      <c r="A12" s="92">
        <v>4</v>
      </c>
      <c r="B12" s="93" t="s">
        <v>94</v>
      </c>
      <c r="C12" s="94" t="s">
        <v>91</v>
      </c>
      <c r="D12" s="95" t="s">
        <v>73</v>
      </c>
      <c r="E12" s="96" t="s">
        <v>88</v>
      </c>
      <c r="F12" s="96"/>
      <c r="G12" s="97">
        <v>33636</v>
      </c>
      <c r="H12" s="98">
        <v>788686</v>
      </c>
      <c r="I12" s="125" t="s">
        <v>12</v>
      </c>
    </row>
    <row r="13" spans="1:12" ht="15.75" x14ac:dyDescent="0.25">
      <c r="A13" s="92">
        <v>5</v>
      </c>
      <c r="B13" s="93" t="s">
        <v>95</v>
      </c>
      <c r="C13" s="94" t="s">
        <v>91</v>
      </c>
      <c r="D13" s="95" t="s">
        <v>73</v>
      </c>
      <c r="E13" s="96" t="s">
        <v>88</v>
      </c>
      <c r="F13" s="96"/>
      <c r="G13" s="97">
        <v>31151</v>
      </c>
      <c r="H13" s="98">
        <v>656119</v>
      </c>
      <c r="I13" s="125" t="s">
        <v>12</v>
      </c>
    </row>
    <row r="14" spans="1:12" ht="15.75" x14ac:dyDescent="0.25">
      <c r="A14" s="92">
        <v>6</v>
      </c>
      <c r="B14" s="93" t="s">
        <v>96</v>
      </c>
      <c r="C14" s="94" t="s">
        <v>91</v>
      </c>
      <c r="D14" s="95" t="s">
        <v>73</v>
      </c>
      <c r="E14" s="96" t="s">
        <v>88</v>
      </c>
      <c r="F14" s="96"/>
      <c r="G14" s="97">
        <v>35858</v>
      </c>
      <c r="H14" s="98">
        <v>493813</v>
      </c>
      <c r="I14" s="125" t="s">
        <v>12</v>
      </c>
    </row>
    <row r="15" spans="1:12" ht="15.75" x14ac:dyDescent="0.25">
      <c r="A15" s="92">
        <v>7</v>
      </c>
      <c r="B15" s="93" t="s">
        <v>97</v>
      </c>
      <c r="C15" s="94" t="s">
        <v>91</v>
      </c>
      <c r="D15" s="95" t="s">
        <v>73</v>
      </c>
      <c r="E15" s="96" t="s">
        <v>88</v>
      </c>
      <c r="F15" s="96"/>
      <c r="G15" s="97">
        <v>33324</v>
      </c>
      <c r="H15" s="98">
        <v>766170</v>
      </c>
      <c r="I15" s="125" t="s">
        <v>12</v>
      </c>
    </row>
    <row r="16" spans="1:12" ht="15.75" x14ac:dyDescent="0.25">
      <c r="A16" s="92">
        <v>8</v>
      </c>
      <c r="B16" s="93" t="s">
        <v>98</v>
      </c>
      <c r="C16" s="94" t="s">
        <v>91</v>
      </c>
      <c r="D16" s="95" t="s">
        <v>73</v>
      </c>
      <c r="E16" s="96" t="s">
        <v>88</v>
      </c>
      <c r="F16" s="96"/>
      <c r="G16" s="97">
        <v>33708</v>
      </c>
      <c r="H16" s="98">
        <v>766219</v>
      </c>
      <c r="I16" s="125" t="s">
        <v>12</v>
      </c>
    </row>
    <row r="17" spans="1:9" ht="15.75" x14ac:dyDescent="0.25">
      <c r="A17" s="92">
        <v>9</v>
      </c>
      <c r="B17" s="93" t="s">
        <v>99</v>
      </c>
      <c r="C17" s="94" t="s">
        <v>91</v>
      </c>
      <c r="D17" s="95" t="s">
        <v>73</v>
      </c>
      <c r="E17" s="96" t="s">
        <v>88</v>
      </c>
      <c r="F17" s="96"/>
      <c r="G17" s="97">
        <v>35057</v>
      </c>
      <c r="H17" s="98">
        <v>843057</v>
      </c>
      <c r="I17" s="125" t="s">
        <v>12</v>
      </c>
    </row>
    <row r="18" spans="1:9" ht="15.75" x14ac:dyDescent="0.25">
      <c r="A18" s="92">
        <v>10</v>
      </c>
      <c r="B18" s="93" t="s">
        <v>185</v>
      </c>
      <c r="C18" s="94" t="s">
        <v>91</v>
      </c>
      <c r="D18" s="95" t="s">
        <v>73</v>
      </c>
      <c r="E18" s="96" t="s">
        <v>88</v>
      </c>
      <c r="F18" s="96"/>
      <c r="G18" s="97">
        <v>30001</v>
      </c>
      <c r="H18" s="98">
        <v>250762</v>
      </c>
      <c r="I18" s="125" t="s">
        <v>12</v>
      </c>
    </row>
    <row r="19" spans="1:9" ht="15.75" x14ac:dyDescent="0.25">
      <c r="A19" s="92">
        <v>11</v>
      </c>
      <c r="B19" s="93" t="s">
        <v>100</v>
      </c>
      <c r="C19" s="94" t="s">
        <v>91</v>
      </c>
      <c r="D19" s="95" t="s">
        <v>73</v>
      </c>
      <c r="E19" s="96" t="s">
        <v>88</v>
      </c>
      <c r="F19" s="96"/>
      <c r="G19" s="97">
        <v>25934</v>
      </c>
      <c r="H19" s="98">
        <v>248416</v>
      </c>
      <c r="I19" s="125" t="s">
        <v>12</v>
      </c>
    </row>
    <row r="20" spans="1:9" ht="15.75" x14ac:dyDescent="0.25">
      <c r="A20" s="92">
        <v>12</v>
      </c>
      <c r="B20" s="93" t="s">
        <v>101</v>
      </c>
      <c r="C20" s="94" t="s">
        <v>91</v>
      </c>
      <c r="D20" s="95" t="s">
        <v>73</v>
      </c>
      <c r="E20" s="96" t="s">
        <v>88</v>
      </c>
      <c r="F20" s="96"/>
      <c r="G20" s="97">
        <v>30752</v>
      </c>
      <c r="H20" s="98">
        <v>759967</v>
      </c>
      <c r="I20" s="125" t="s">
        <v>12</v>
      </c>
    </row>
    <row r="21" spans="1:9" ht="15.75" x14ac:dyDescent="0.25">
      <c r="A21" s="92">
        <v>13</v>
      </c>
      <c r="B21" s="93" t="s">
        <v>102</v>
      </c>
      <c r="C21" s="94" t="s">
        <v>91</v>
      </c>
      <c r="D21" s="95" t="s">
        <v>73</v>
      </c>
      <c r="E21" s="96" t="s">
        <v>88</v>
      </c>
      <c r="F21" s="96"/>
      <c r="G21" s="97">
        <v>27634</v>
      </c>
      <c r="H21" s="98">
        <v>272715</v>
      </c>
      <c r="I21" s="125" t="s">
        <v>12</v>
      </c>
    </row>
    <row r="22" spans="1:9" ht="15.75" x14ac:dyDescent="0.25">
      <c r="A22" s="92">
        <v>14</v>
      </c>
      <c r="B22" s="93" t="s">
        <v>103</v>
      </c>
      <c r="C22" s="94" t="s">
        <v>91</v>
      </c>
      <c r="D22" s="95" t="s">
        <v>73</v>
      </c>
      <c r="E22" s="96" t="s">
        <v>88</v>
      </c>
      <c r="F22" s="96"/>
      <c r="G22" s="97">
        <v>19421</v>
      </c>
      <c r="H22" s="98">
        <v>656063</v>
      </c>
      <c r="I22" s="125" t="s">
        <v>12</v>
      </c>
    </row>
    <row r="23" spans="1:9" ht="15.75" x14ac:dyDescent="0.25">
      <c r="A23" s="92">
        <v>15</v>
      </c>
      <c r="B23" s="93" t="s">
        <v>104</v>
      </c>
      <c r="C23" s="94" t="s">
        <v>91</v>
      </c>
      <c r="D23" s="95" t="s">
        <v>73</v>
      </c>
      <c r="E23" s="99" t="s">
        <v>88</v>
      </c>
      <c r="F23" s="96"/>
      <c r="G23" s="97">
        <v>36351</v>
      </c>
      <c r="H23" s="98">
        <v>842957</v>
      </c>
      <c r="I23" s="125" t="s">
        <v>12</v>
      </c>
    </row>
    <row r="24" spans="1:9" ht="15.75" x14ac:dyDescent="0.25">
      <c r="A24" s="92">
        <v>16</v>
      </c>
      <c r="B24" s="93" t="s">
        <v>105</v>
      </c>
      <c r="C24" s="94" t="s">
        <v>91</v>
      </c>
      <c r="D24" s="95" t="s">
        <v>73</v>
      </c>
      <c r="E24" s="96" t="s">
        <v>88</v>
      </c>
      <c r="F24" s="96"/>
      <c r="G24" s="97">
        <v>21069</v>
      </c>
      <c r="H24" s="98">
        <v>250856</v>
      </c>
      <c r="I24" s="125" t="s">
        <v>12</v>
      </c>
    </row>
    <row r="25" spans="1:9" ht="15.75" x14ac:dyDescent="0.25">
      <c r="A25" s="92">
        <v>17</v>
      </c>
      <c r="B25" s="93" t="s">
        <v>186</v>
      </c>
      <c r="C25" s="94" t="s">
        <v>91</v>
      </c>
      <c r="D25" s="95" t="s">
        <v>73</v>
      </c>
      <c r="E25" s="96"/>
      <c r="F25" s="96" t="s">
        <v>89</v>
      </c>
      <c r="G25" s="97">
        <v>30220</v>
      </c>
      <c r="H25" s="98">
        <v>614259</v>
      </c>
      <c r="I25" s="125" t="s">
        <v>12</v>
      </c>
    </row>
    <row r="26" spans="1:9" ht="15.75" x14ac:dyDescent="0.25">
      <c r="A26" s="92">
        <v>18</v>
      </c>
      <c r="B26" s="93" t="s">
        <v>106</v>
      </c>
      <c r="C26" s="94" t="s">
        <v>91</v>
      </c>
      <c r="D26" s="95" t="s">
        <v>73</v>
      </c>
      <c r="E26" s="96" t="s">
        <v>88</v>
      </c>
      <c r="F26" s="96" t="s">
        <v>12</v>
      </c>
      <c r="G26" s="97">
        <v>36160</v>
      </c>
      <c r="H26" s="98">
        <v>852558</v>
      </c>
      <c r="I26" s="125" t="s">
        <v>12</v>
      </c>
    </row>
    <row r="27" spans="1:9" ht="15.75" x14ac:dyDescent="0.25">
      <c r="A27" s="92">
        <v>19</v>
      </c>
      <c r="B27" s="93" t="s">
        <v>107</v>
      </c>
      <c r="C27" s="94" t="s">
        <v>91</v>
      </c>
      <c r="D27" s="95" t="s">
        <v>73</v>
      </c>
      <c r="E27" s="96"/>
      <c r="F27" s="96" t="s">
        <v>89</v>
      </c>
      <c r="G27" s="97">
        <v>24473</v>
      </c>
      <c r="H27" s="98">
        <v>250852</v>
      </c>
      <c r="I27" s="125" t="s">
        <v>12</v>
      </c>
    </row>
    <row r="28" spans="1:9" ht="15.75" x14ac:dyDescent="0.25">
      <c r="A28" s="92">
        <v>20</v>
      </c>
      <c r="B28" s="93" t="s">
        <v>108</v>
      </c>
      <c r="C28" s="94" t="s">
        <v>91</v>
      </c>
      <c r="D28" s="95" t="s">
        <v>73</v>
      </c>
      <c r="E28" s="96" t="s">
        <v>88</v>
      </c>
      <c r="F28" s="96"/>
      <c r="G28" s="97">
        <v>19392</v>
      </c>
      <c r="H28" s="98">
        <v>250817</v>
      </c>
      <c r="I28" s="125" t="s">
        <v>12</v>
      </c>
    </row>
    <row r="29" spans="1:9" ht="15.75" x14ac:dyDescent="0.25">
      <c r="A29" s="92">
        <v>21</v>
      </c>
      <c r="B29" s="93" t="s">
        <v>109</v>
      </c>
      <c r="C29" s="94" t="s">
        <v>91</v>
      </c>
      <c r="D29" s="95" t="s">
        <v>73</v>
      </c>
      <c r="E29" s="96" t="s">
        <v>88</v>
      </c>
      <c r="F29" s="96"/>
      <c r="G29" s="97">
        <v>27581</v>
      </c>
      <c r="H29" s="98">
        <v>250657</v>
      </c>
      <c r="I29" s="125" t="s">
        <v>12</v>
      </c>
    </row>
    <row r="30" spans="1:9" ht="15.75" x14ac:dyDescent="0.25">
      <c r="A30" s="92">
        <v>22</v>
      </c>
      <c r="B30" s="93" t="s">
        <v>105</v>
      </c>
      <c r="C30" s="94" t="s">
        <v>91</v>
      </c>
      <c r="D30" s="95" t="s">
        <v>73</v>
      </c>
      <c r="E30" s="96" t="s">
        <v>88</v>
      </c>
      <c r="F30" s="96"/>
      <c r="G30" s="97">
        <v>34580</v>
      </c>
      <c r="H30" s="98">
        <v>214551</v>
      </c>
      <c r="I30" s="125" t="s">
        <v>12</v>
      </c>
    </row>
    <row r="31" spans="1:9" ht="15.75" x14ac:dyDescent="0.25">
      <c r="A31" s="92">
        <v>23</v>
      </c>
      <c r="B31" s="93" t="s">
        <v>110</v>
      </c>
      <c r="C31" s="94" t="s">
        <v>91</v>
      </c>
      <c r="D31" s="95" t="s">
        <v>73</v>
      </c>
      <c r="E31" s="96" t="s">
        <v>88</v>
      </c>
      <c r="F31" s="96"/>
      <c r="G31" s="97">
        <v>35614</v>
      </c>
      <c r="H31" s="98">
        <v>840347</v>
      </c>
      <c r="I31" s="125" t="s">
        <v>12</v>
      </c>
    </row>
    <row r="32" spans="1:9" ht="15.75" x14ac:dyDescent="0.25">
      <c r="A32" s="92">
        <v>24</v>
      </c>
      <c r="B32" s="93" t="s">
        <v>111</v>
      </c>
      <c r="C32" s="94" t="s">
        <v>91</v>
      </c>
      <c r="D32" s="95" t="s">
        <v>73</v>
      </c>
      <c r="E32" s="96" t="s">
        <v>88</v>
      </c>
      <c r="F32" s="96"/>
      <c r="G32" s="97">
        <v>32469</v>
      </c>
      <c r="H32" s="98">
        <v>766029</v>
      </c>
      <c r="I32" s="125" t="s">
        <v>12</v>
      </c>
    </row>
    <row r="33" spans="1:9" ht="15.75" x14ac:dyDescent="0.25">
      <c r="A33" s="92">
        <v>25</v>
      </c>
      <c r="B33" s="93" t="s">
        <v>112</v>
      </c>
      <c r="C33" s="94" t="s">
        <v>91</v>
      </c>
      <c r="D33" s="95" t="s">
        <v>73</v>
      </c>
      <c r="E33" s="99" t="s">
        <v>88</v>
      </c>
      <c r="F33" s="96"/>
      <c r="G33" s="97">
        <v>15058</v>
      </c>
      <c r="H33" s="98">
        <v>250819</v>
      </c>
      <c r="I33" s="125" t="s">
        <v>12</v>
      </c>
    </row>
    <row r="34" spans="1:9" ht="15.75" x14ac:dyDescent="0.25">
      <c r="A34" s="92">
        <v>26</v>
      </c>
      <c r="B34" s="93" t="s">
        <v>113</v>
      </c>
      <c r="C34" s="94" t="s">
        <v>91</v>
      </c>
      <c r="D34" s="95" t="s">
        <v>73</v>
      </c>
      <c r="E34" s="96" t="s">
        <v>88</v>
      </c>
      <c r="F34" s="96"/>
      <c r="G34" s="97">
        <v>35419</v>
      </c>
      <c r="H34" s="98">
        <v>843319</v>
      </c>
      <c r="I34" s="125" t="s">
        <v>12</v>
      </c>
    </row>
    <row r="35" spans="1:9" ht="15.75" x14ac:dyDescent="0.25">
      <c r="A35" s="92">
        <v>27</v>
      </c>
      <c r="B35" s="93" t="s">
        <v>114</v>
      </c>
      <c r="C35" s="94" t="s">
        <v>91</v>
      </c>
      <c r="D35" s="95" t="s">
        <v>73</v>
      </c>
      <c r="E35" s="96" t="s">
        <v>88</v>
      </c>
      <c r="F35" s="96"/>
      <c r="G35" s="97">
        <v>24058</v>
      </c>
      <c r="H35" s="98">
        <v>270576</v>
      </c>
      <c r="I35" s="125" t="s">
        <v>12</v>
      </c>
    </row>
    <row r="36" spans="1:9" ht="15.75" x14ac:dyDescent="0.25">
      <c r="A36" s="92">
        <v>28</v>
      </c>
      <c r="B36" s="93" t="s">
        <v>115</v>
      </c>
      <c r="C36" s="94" t="s">
        <v>91</v>
      </c>
      <c r="D36" s="95" t="s">
        <v>73</v>
      </c>
      <c r="E36" s="96" t="s">
        <v>88</v>
      </c>
      <c r="F36" s="96"/>
      <c r="G36" s="97">
        <v>25934</v>
      </c>
      <c r="H36" s="98">
        <v>250610</v>
      </c>
      <c r="I36" s="125" t="s">
        <v>12</v>
      </c>
    </row>
    <row r="37" spans="1:9" ht="15.75" x14ac:dyDescent="0.25">
      <c r="A37" s="92">
        <v>29</v>
      </c>
      <c r="B37" s="93" t="s">
        <v>116</v>
      </c>
      <c r="C37" s="94" t="s">
        <v>91</v>
      </c>
      <c r="D37" s="95" t="s">
        <v>73</v>
      </c>
      <c r="E37" s="96" t="s">
        <v>88</v>
      </c>
      <c r="F37" s="96"/>
      <c r="G37" s="97">
        <v>29658</v>
      </c>
      <c r="H37" s="98">
        <v>250932</v>
      </c>
      <c r="I37" s="125" t="s">
        <v>12</v>
      </c>
    </row>
    <row r="38" spans="1:9" ht="15.75" x14ac:dyDescent="0.25">
      <c r="A38" s="92">
        <v>30</v>
      </c>
      <c r="B38" s="93" t="s">
        <v>117</v>
      </c>
      <c r="C38" s="94" t="s">
        <v>91</v>
      </c>
      <c r="D38" s="95" t="s">
        <v>73</v>
      </c>
      <c r="E38" s="96" t="s">
        <v>88</v>
      </c>
      <c r="F38" s="96"/>
      <c r="G38" s="97">
        <v>30699</v>
      </c>
      <c r="H38" s="98">
        <v>272498</v>
      </c>
      <c r="I38" s="125" t="s">
        <v>12</v>
      </c>
    </row>
    <row r="39" spans="1:9" ht="15.75" x14ac:dyDescent="0.25">
      <c r="A39" s="92">
        <v>31</v>
      </c>
      <c r="B39" s="93" t="s">
        <v>118</v>
      </c>
      <c r="C39" s="94" t="s">
        <v>91</v>
      </c>
      <c r="D39" s="95" t="s">
        <v>73</v>
      </c>
      <c r="E39" s="96" t="s">
        <v>88</v>
      </c>
      <c r="F39" s="96"/>
      <c r="G39" s="97">
        <v>31512</v>
      </c>
      <c r="H39" s="98" t="s">
        <v>12</v>
      </c>
      <c r="I39" s="125" t="s">
        <v>12</v>
      </c>
    </row>
    <row r="40" spans="1:9" ht="15.75" x14ac:dyDescent="0.25">
      <c r="A40" s="92">
        <v>32</v>
      </c>
      <c r="B40" s="93" t="s">
        <v>187</v>
      </c>
      <c r="C40" s="94" t="s">
        <v>91</v>
      </c>
      <c r="D40" s="95" t="s">
        <v>73</v>
      </c>
      <c r="E40" s="96"/>
      <c r="F40" s="96" t="s">
        <v>89</v>
      </c>
      <c r="G40" s="97">
        <v>34394</v>
      </c>
      <c r="H40" s="98">
        <v>214359</v>
      </c>
      <c r="I40" s="125" t="s">
        <v>12</v>
      </c>
    </row>
    <row r="41" spans="1:9" ht="15.75" x14ac:dyDescent="0.25">
      <c r="A41" s="92">
        <v>33</v>
      </c>
      <c r="B41" s="93" t="s">
        <v>188</v>
      </c>
      <c r="C41" s="94" t="s">
        <v>91</v>
      </c>
      <c r="D41" s="95" t="s">
        <v>73</v>
      </c>
      <c r="E41" s="96" t="s">
        <v>88</v>
      </c>
      <c r="F41" s="96"/>
      <c r="G41" s="97">
        <v>18367</v>
      </c>
      <c r="H41" s="98">
        <v>950820</v>
      </c>
      <c r="I41" s="125" t="s">
        <v>12</v>
      </c>
    </row>
    <row r="42" spans="1:9" ht="15.75" x14ac:dyDescent="0.25">
      <c r="A42" s="92">
        <v>34</v>
      </c>
      <c r="B42" s="93" t="s">
        <v>119</v>
      </c>
      <c r="C42" s="94" t="s">
        <v>91</v>
      </c>
      <c r="D42" s="95" t="s">
        <v>73</v>
      </c>
      <c r="E42" s="96" t="s">
        <v>88</v>
      </c>
      <c r="F42" s="96"/>
      <c r="G42" s="97">
        <v>34619</v>
      </c>
      <c r="H42" s="98">
        <v>202709</v>
      </c>
      <c r="I42" s="125" t="s">
        <v>12</v>
      </c>
    </row>
    <row r="43" spans="1:9" ht="15.75" x14ac:dyDescent="0.25">
      <c r="A43" s="92">
        <v>35</v>
      </c>
      <c r="B43" s="93" t="s">
        <v>120</v>
      </c>
      <c r="C43" s="94" t="s">
        <v>91</v>
      </c>
      <c r="D43" s="95" t="s">
        <v>73</v>
      </c>
      <c r="E43" s="96" t="s">
        <v>88</v>
      </c>
      <c r="F43" s="96"/>
      <c r="G43" s="97">
        <v>25723</v>
      </c>
      <c r="H43" s="98">
        <v>656065</v>
      </c>
      <c r="I43" s="125" t="s">
        <v>12</v>
      </c>
    </row>
    <row r="44" spans="1:9" ht="15.75" x14ac:dyDescent="0.25">
      <c r="A44" s="92">
        <v>36</v>
      </c>
      <c r="B44" s="93" t="s">
        <v>189</v>
      </c>
      <c r="C44" s="94" t="s">
        <v>91</v>
      </c>
      <c r="D44" s="95" t="s">
        <v>73</v>
      </c>
      <c r="E44" s="96" t="s">
        <v>88</v>
      </c>
      <c r="F44" s="96"/>
      <c r="G44" s="97">
        <v>35294</v>
      </c>
      <c r="H44" s="98">
        <v>214461</v>
      </c>
      <c r="I44" s="125" t="s">
        <v>12</v>
      </c>
    </row>
    <row r="45" spans="1:9" ht="15.75" x14ac:dyDescent="0.25">
      <c r="A45" s="92">
        <v>37</v>
      </c>
      <c r="B45" s="93" t="s">
        <v>121</v>
      </c>
      <c r="C45" s="94" t="s">
        <v>91</v>
      </c>
      <c r="D45" s="95" t="s">
        <v>73</v>
      </c>
      <c r="E45" s="96" t="s">
        <v>88</v>
      </c>
      <c r="F45" s="96"/>
      <c r="G45" s="97">
        <v>32328</v>
      </c>
      <c r="H45" s="98">
        <v>711029</v>
      </c>
      <c r="I45" s="125" t="s">
        <v>12</v>
      </c>
    </row>
    <row r="46" spans="1:9" ht="15.75" x14ac:dyDescent="0.25">
      <c r="A46" s="92">
        <v>38</v>
      </c>
      <c r="B46" s="93" t="s">
        <v>190</v>
      </c>
      <c r="C46" s="94" t="s">
        <v>91</v>
      </c>
      <c r="D46" s="95" t="s">
        <v>73</v>
      </c>
      <c r="E46" s="96" t="s">
        <v>88</v>
      </c>
      <c r="F46" s="96"/>
      <c r="G46" s="97">
        <v>34308</v>
      </c>
      <c r="H46" s="98">
        <v>214335</v>
      </c>
      <c r="I46" s="125" t="s">
        <v>12</v>
      </c>
    </row>
    <row r="47" spans="1:9" ht="15.75" x14ac:dyDescent="0.25">
      <c r="A47" s="100">
        <v>39</v>
      </c>
      <c r="B47" s="93" t="s">
        <v>191</v>
      </c>
      <c r="C47" s="94" t="s">
        <v>91</v>
      </c>
      <c r="D47" s="95" t="s">
        <v>73</v>
      </c>
      <c r="E47" s="96" t="s">
        <v>88</v>
      </c>
      <c r="F47" s="96"/>
      <c r="G47" s="97">
        <v>21083</v>
      </c>
      <c r="H47" s="98">
        <v>259791</v>
      </c>
      <c r="I47" s="125" t="s">
        <v>12</v>
      </c>
    </row>
    <row r="48" spans="1:9" ht="15.75" x14ac:dyDescent="0.25">
      <c r="A48" s="92">
        <v>40</v>
      </c>
      <c r="B48" s="93" t="s">
        <v>192</v>
      </c>
      <c r="C48" s="94" t="s">
        <v>91</v>
      </c>
      <c r="D48" s="95" t="s">
        <v>73</v>
      </c>
      <c r="E48" s="96" t="s">
        <v>88</v>
      </c>
      <c r="F48" s="96"/>
      <c r="G48" s="97">
        <v>22251</v>
      </c>
      <c r="H48" s="98">
        <v>248408</v>
      </c>
      <c r="I48" s="125" t="s">
        <v>12</v>
      </c>
    </row>
    <row r="49" spans="1:9" ht="15.75" x14ac:dyDescent="0.25">
      <c r="A49" s="92">
        <v>41</v>
      </c>
      <c r="B49" s="93" t="s">
        <v>122</v>
      </c>
      <c r="C49" s="94" t="s">
        <v>91</v>
      </c>
      <c r="D49" s="95" t="s">
        <v>73</v>
      </c>
      <c r="E49" s="96" t="s">
        <v>88</v>
      </c>
      <c r="F49" s="96"/>
      <c r="G49" s="97">
        <v>36404</v>
      </c>
      <c r="H49" s="98">
        <v>935772</v>
      </c>
      <c r="I49" s="125" t="s">
        <v>12</v>
      </c>
    </row>
    <row r="50" spans="1:9" ht="15.75" x14ac:dyDescent="0.25">
      <c r="A50" s="92">
        <v>42</v>
      </c>
      <c r="B50" s="93" t="s">
        <v>123</v>
      </c>
      <c r="C50" s="94" t="s">
        <v>91</v>
      </c>
      <c r="D50" s="95" t="s">
        <v>73</v>
      </c>
      <c r="E50" s="96"/>
      <c r="F50" s="96" t="s">
        <v>89</v>
      </c>
      <c r="G50" s="97">
        <v>29221</v>
      </c>
      <c r="H50" s="98">
        <v>250727</v>
      </c>
      <c r="I50" s="125" t="s">
        <v>12</v>
      </c>
    </row>
    <row r="51" spans="1:9" ht="15.75" x14ac:dyDescent="0.25">
      <c r="A51" s="92">
        <v>43</v>
      </c>
      <c r="B51" s="93" t="s">
        <v>124</v>
      </c>
      <c r="C51" s="94" t="s">
        <v>91</v>
      </c>
      <c r="D51" s="95" t="s">
        <v>73</v>
      </c>
      <c r="E51" s="96"/>
      <c r="F51" s="96" t="s">
        <v>89</v>
      </c>
      <c r="G51" s="97">
        <v>18207</v>
      </c>
      <c r="H51" s="98">
        <v>250891</v>
      </c>
      <c r="I51" s="125" t="s">
        <v>12</v>
      </c>
    </row>
    <row r="52" spans="1:9" ht="15.75" x14ac:dyDescent="0.25">
      <c r="A52" s="92">
        <v>44</v>
      </c>
      <c r="B52" s="93" t="s">
        <v>125</v>
      </c>
      <c r="C52" s="94" t="s">
        <v>91</v>
      </c>
      <c r="D52" s="95" t="s">
        <v>73</v>
      </c>
      <c r="E52" s="96" t="s">
        <v>88</v>
      </c>
      <c r="F52" s="96" t="s">
        <v>12</v>
      </c>
      <c r="G52" s="97">
        <v>34088</v>
      </c>
      <c r="H52" s="98">
        <v>202281</v>
      </c>
      <c r="I52" s="125" t="s">
        <v>12</v>
      </c>
    </row>
    <row r="53" spans="1:9" ht="15.75" x14ac:dyDescent="0.25">
      <c r="A53" s="92">
        <v>45</v>
      </c>
      <c r="B53" s="93" t="s">
        <v>126</v>
      </c>
      <c r="C53" s="94" t="s">
        <v>91</v>
      </c>
      <c r="D53" s="95" t="s">
        <v>73</v>
      </c>
      <c r="E53" s="96"/>
      <c r="F53" s="96" t="s">
        <v>89</v>
      </c>
      <c r="G53" s="97">
        <v>27760</v>
      </c>
      <c r="H53" s="98">
        <v>248447</v>
      </c>
      <c r="I53" s="125" t="s">
        <v>12</v>
      </c>
    </row>
    <row r="54" spans="1:9" ht="15.75" x14ac:dyDescent="0.25">
      <c r="A54" s="92">
        <v>46</v>
      </c>
      <c r="B54" s="93" t="s">
        <v>127</v>
      </c>
      <c r="C54" s="94" t="s">
        <v>91</v>
      </c>
      <c r="D54" s="95" t="s">
        <v>73</v>
      </c>
      <c r="E54" s="96"/>
      <c r="F54" s="96" t="s">
        <v>89</v>
      </c>
      <c r="G54" s="97">
        <v>35680</v>
      </c>
      <c r="H54" s="98" t="s">
        <v>12</v>
      </c>
      <c r="I54" s="125" t="s">
        <v>12</v>
      </c>
    </row>
    <row r="55" spans="1:9" ht="15.75" x14ac:dyDescent="0.25">
      <c r="A55" s="92">
        <v>47</v>
      </c>
      <c r="B55" s="93" t="s">
        <v>193</v>
      </c>
      <c r="C55" s="94" t="s">
        <v>91</v>
      </c>
      <c r="D55" s="95" t="s">
        <v>73</v>
      </c>
      <c r="E55" s="96"/>
      <c r="F55" s="96" t="s">
        <v>89</v>
      </c>
      <c r="G55" s="97">
        <v>27395</v>
      </c>
      <c r="H55" s="98">
        <v>250824</v>
      </c>
      <c r="I55" s="125" t="s">
        <v>12</v>
      </c>
    </row>
    <row r="56" spans="1:9" ht="15.75" x14ac:dyDescent="0.25">
      <c r="A56" s="92">
        <v>48</v>
      </c>
      <c r="B56" s="93" t="s">
        <v>128</v>
      </c>
      <c r="C56" s="94" t="s">
        <v>91</v>
      </c>
      <c r="D56" s="95" t="s">
        <v>73</v>
      </c>
      <c r="E56" s="96" t="s">
        <v>88</v>
      </c>
      <c r="F56" s="96"/>
      <c r="G56" s="97">
        <v>36836</v>
      </c>
      <c r="H56" s="98">
        <v>931358</v>
      </c>
      <c r="I56" s="125" t="s">
        <v>12</v>
      </c>
    </row>
    <row r="57" spans="1:9" ht="15.75" x14ac:dyDescent="0.25">
      <c r="A57" s="92">
        <v>49</v>
      </c>
      <c r="B57" s="93" t="s">
        <v>129</v>
      </c>
      <c r="C57" s="94" t="s">
        <v>91</v>
      </c>
      <c r="D57" s="95" t="s">
        <v>73</v>
      </c>
      <c r="E57" s="96" t="s">
        <v>88</v>
      </c>
      <c r="F57" s="96"/>
      <c r="G57" s="97">
        <v>33536</v>
      </c>
      <c r="H57" s="98" t="s">
        <v>12</v>
      </c>
      <c r="I57" s="125" t="s">
        <v>12</v>
      </c>
    </row>
    <row r="58" spans="1:9" ht="15.75" x14ac:dyDescent="0.25">
      <c r="A58" s="92">
        <v>50</v>
      </c>
      <c r="B58" s="93" t="s">
        <v>130</v>
      </c>
      <c r="C58" s="94" t="s">
        <v>91</v>
      </c>
      <c r="D58" s="95" t="s">
        <v>73</v>
      </c>
      <c r="E58" s="96" t="s">
        <v>88</v>
      </c>
      <c r="F58" s="96"/>
      <c r="G58" s="97">
        <v>34225</v>
      </c>
      <c r="H58" s="98" t="s">
        <v>12</v>
      </c>
      <c r="I58" s="125" t="s">
        <v>12</v>
      </c>
    </row>
    <row r="59" spans="1:9" ht="15.75" x14ac:dyDescent="0.25">
      <c r="A59" s="92">
        <v>51</v>
      </c>
      <c r="B59" s="93" t="s">
        <v>194</v>
      </c>
      <c r="C59" s="94" t="s">
        <v>91</v>
      </c>
      <c r="D59" s="95" t="s">
        <v>73</v>
      </c>
      <c r="E59" s="96" t="s">
        <v>88</v>
      </c>
      <c r="F59" s="96"/>
      <c r="G59" s="97">
        <v>37861</v>
      </c>
      <c r="H59" s="98" t="s">
        <v>12</v>
      </c>
      <c r="I59" s="125" t="s">
        <v>12</v>
      </c>
    </row>
    <row r="60" spans="1:9" ht="15.75" x14ac:dyDescent="0.25">
      <c r="A60" s="92">
        <v>52</v>
      </c>
      <c r="B60" s="93" t="s">
        <v>131</v>
      </c>
      <c r="C60" s="94" t="s">
        <v>91</v>
      </c>
      <c r="D60" s="95" t="s">
        <v>73</v>
      </c>
      <c r="E60" s="96" t="s">
        <v>88</v>
      </c>
      <c r="F60" s="96"/>
      <c r="G60" s="97">
        <v>36712</v>
      </c>
      <c r="H60" s="101" t="s">
        <v>12</v>
      </c>
      <c r="I60" s="125" t="s">
        <v>12</v>
      </c>
    </row>
    <row r="61" spans="1:9" ht="15.75" x14ac:dyDescent="0.25">
      <c r="A61" s="92">
        <v>53</v>
      </c>
      <c r="B61" s="93" t="s">
        <v>132</v>
      </c>
      <c r="C61" s="94" t="s">
        <v>91</v>
      </c>
      <c r="D61" s="95" t="s">
        <v>73</v>
      </c>
      <c r="E61" s="96" t="s">
        <v>88</v>
      </c>
      <c r="F61" s="96"/>
      <c r="G61" s="97">
        <v>31484</v>
      </c>
      <c r="H61" s="98">
        <v>656099</v>
      </c>
      <c r="I61" s="125" t="s">
        <v>12</v>
      </c>
    </row>
    <row r="62" spans="1:9" ht="15.75" x14ac:dyDescent="0.25">
      <c r="A62" s="92">
        <v>54</v>
      </c>
      <c r="B62" s="93" t="s">
        <v>195</v>
      </c>
      <c r="C62" s="94" t="s">
        <v>91</v>
      </c>
      <c r="D62" s="95" t="s">
        <v>73</v>
      </c>
      <c r="E62" s="96" t="s">
        <v>88</v>
      </c>
      <c r="F62" s="96"/>
      <c r="G62" s="97">
        <v>33772</v>
      </c>
      <c r="H62" s="153">
        <v>6547706</v>
      </c>
      <c r="I62" s="125" t="s">
        <v>12</v>
      </c>
    </row>
    <row r="63" spans="1:9" ht="15.75" x14ac:dyDescent="0.25">
      <c r="A63" s="92">
        <v>55</v>
      </c>
      <c r="B63" s="93" t="s">
        <v>133</v>
      </c>
      <c r="C63" s="94" t="s">
        <v>91</v>
      </c>
      <c r="D63" s="95" t="s">
        <v>73</v>
      </c>
      <c r="E63" s="96" t="s">
        <v>88</v>
      </c>
      <c r="F63" s="96"/>
      <c r="G63" s="98" t="s">
        <v>12</v>
      </c>
      <c r="H63" s="98" t="s">
        <v>12</v>
      </c>
      <c r="I63" s="125" t="s">
        <v>12</v>
      </c>
    </row>
    <row r="64" spans="1:9" ht="15.75" x14ac:dyDescent="0.25">
      <c r="A64" s="92">
        <v>56</v>
      </c>
      <c r="B64" s="93" t="s">
        <v>134</v>
      </c>
      <c r="C64" s="94" t="s">
        <v>91</v>
      </c>
      <c r="D64" s="95" t="s">
        <v>73</v>
      </c>
      <c r="E64" s="96" t="s">
        <v>88</v>
      </c>
      <c r="F64" s="96"/>
      <c r="G64" s="98" t="s">
        <v>12</v>
      </c>
      <c r="H64" s="98" t="s">
        <v>12</v>
      </c>
      <c r="I64" s="125" t="s">
        <v>12</v>
      </c>
    </row>
    <row r="65" spans="1:9" ht="15.75" x14ac:dyDescent="0.25">
      <c r="A65" s="92">
        <v>57</v>
      </c>
      <c r="B65" s="102" t="s">
        <v>135</v>
      </c>
      <c r="C65" s="103" t="s">
        <v>91</v>
      </c>
      <c r="D65" s="104" t="s">
        <v>137</v>
      </c>
      <c r="E65" s="98" t="s">
        <v>88</v>
      </c>
      <c r="F65" s="98"/>
      <c r="G65" s="99">
        <v>32269</v>
      </c>
      <c r="H65" s="96">
        <v>766028</v>
      </c>
      <c r="I65" s="126" t="s">
        <v>12</v>
      </c>
    </row>
    <row r="66" spans="1:9" ht="15.75" x14ac:dyDescent="0.25">
      <c r="A66" s="92">
        <v>58</v>
      </c>
      <c r="B66" s="102" t="s">
        <v>136</v>
      </c>
      <c r="C66" s="103" t="s">
        <v>91</v>
      </c>
      <c r="D66" s="104" t="s">
        <v>137</v>
      </c>
      <c r="E66" s="98" t="s">
        <v>88</v>
      </c>
      <c r="F66" s="98"/>
      <c r="G66" s="99">
        <v>36660</v>
      </c>
      <c r="H66" s="96">
        <v>930762</v>
      </c>
      <c r="I66" s="126" t="s">
        <v>12</v>
      </c>
    </row>
    <row r="67" spans="1:9" ht="15.75" x14ac:dyDescent="0.25">
      <c r="A67" s="92">
        <v>59</v>
      </c>
      <c r="B67" s="102" t="s">
        <v>138</v>
      </c>
      <c r="C67" s="103" t="s">
        <v>91</v>
      </c>
      <c r="D67" s="104" t="s">
        <v>137</v>
      </c>
      <c r="E67" s="98" t="s">
        <v>88</v>
      </c>
      <c r="F67" s="98"/>
      <c r="G67" s="99">
        <v>17419</v>
      </c>
      <c r="H67" s="96">
        <v>250640</v>
      </c>
      <c r="I67" s="126" t="s">
        <v>12</v>
      </c>
    </row>
    <row r="68" spans="1:9" ht="15.75" x14ac:dyDescent="0.25">
      <c r="A68" s="92">
        <v>60</v>
      </c>
      <c r="B68" s="102" t="s">
        <v>139</v>
      </c>
      <c r="C68" s="103" t="s">
        <v>91</v>
      </c>
      <c r="D68" s="104" t="s">
        <v>137</v>
      </c>
      <c r="E68" s="98" t="s">
        <v>88</v>
      </c>
      <c r="F68" s="98"/>
      <c r="G68" s="99">
        <v>14646</v>
      </c>
      <c r="H68" s="96">
        <v>250605</v>
      </c>
      <c r="I68" s="126" t="s">
        <v>12</v>
      </c>
    </row>
    <row r="69" spans="1:9" ht="15.75" x14ac:dyDescent="0.25">
      <c r="A69" s="92">
        <v>61</v>
      </c>
      <c r="B69" s="102" t="s">
        <v>196</v>
      </c>
      <c r="C69" s="103" t="s">
        <v>91</v>
      </c>
      <c r="D69" s="104" t="s">
        <v>137</v>
      </c>
      <c r="E69" s="98" t="s">
        <v>88</v>
      </c>
      <c r="F69" s="98"/>
      <c r="G69" s="99">
        <v>28079</v>
      </c>
      <c r="H69" s="96">
        <v>272289</v>
      </c>
      <c r="I69" s="126" t="s">
        <v>12</v>
      </c>
    </row>
    <row r="70" spans="1:9" ht="15.75" x14ac:dyDescent="0.25">
      <c r="A70" s="92">
        <v>62</v>
      </c>
      <c r="B70" s="102" t="s">
        <v>140</v>
      </c>
      <c r="C70" s="103" t="s">
        <v>91</v>
      </c>
      <c r="D70" s="104" t="s">
        <v>137</v>
      </c>
      <c r="E70" s="98" t="s">
        <v>88</v>
      </c>
      <c r="F70" s="98"/>
      <c r="G70" s="99">
        <v>24659</v>
      </c>
      <c r="H70" s="96">
        <v>250906</v>
      </c>
      <c r="I70" s="126" t="s">
        <v>12</v>
      </c>
    </row>
    <row r="71" spans="1:9" ht="15.75" x14ac:dyDescent="0.25">
      <c r="A71" s="92">
        <v>63</v>
      </c>
      <c r="B71" s="102" t="s">
        <v>141</v>
      </c>
      <c r="C71" s="103" t="s">
        <v>91</v>
      </c>
      <c r="D71" s="104" t="s">
        <v>137</v>
      </c>
      <c r="E71" s="98" t="s">
        <v>88</v>
      </c>
      <c r="F71" s="98"/>
      <c r="G71" s="99">
        <v>29336</v>
      </c>
      <c r="H71" s="96">
        <v>250905</v>
      </c>
      <c r="I71" s="126" t="s">
        <v>12</v>
      </c>
    </row>
    <row r="72" spans="1:9" ht="15.75" x14ac:dyDescent="0.25">
      <c r="A72" s="92">
        <v>64</v>
      </c>
      <c r="B72" s="102" t="s">
        <v>142</v>
      </c>
      <c r="C72" s="103" t="s">
        <v>91</v>
      </c>
      <c r="D72" s="104" t="s">
        <v>137</v>
      </c>
      <c r="E72" s="98" t="s">
        <v>88</v>
      </c>
      <c r="F72" s="98"/>
      <c r="G72" s="99">
        <v>22666</v>
      </c>
      <c r="H72" s="96">
        <v>250863</v>
      </c>
      <c r="I72" s="126" t="s">
        <v>12</v>
      </c>
    </row>
    <row r="73" spans="1:9" ht="15.75" x14ac:dyDescent="0.25">
      <c r="A73" s="92">
        <v>65</v>
      </c>
      <c r="B73" s="102" t="s">
        <v>143</v>
      </c>
      <c r="C73" s="103" t="s">
        <v>91</v>
      </c>
      <c r="D73" s="104" t="s">
        <v>137</v>
      </c>
      <c r="E73" s="98" t="s">
        <v>88</v>
      </c>
      <c r="F73" s="98"/>
      <c r="G73" s="99">
        <v>26093</v>
      </c>
      <c r="H73" s="96">
        <v>250631</v>
      </c>
      <c r="I73" s="126" t="s">
        <v>12</v>
      </c>
    </row>
    <row r="74" spans="1:9" ht="15.75" x14ac:dyDescent="0.25">
      <c r="A74" s="92">
        <v>66</v>
      </c>
      <c r="B74" s="102" t="s">
        <v>144</v>
      </c>
      <c r="C74" s="103" t="s">
        <v>91</v>
      </c>
      <c r="D74" s="104" t="s">
        <v>137</v>
      </c>
      <c r="E74" s="98" t="s">
        <v>88</v>
      </c>
      <c r="F74" s="98"/>
      <c r="G74" s="99">
        <v>22666</v>
      </c>
      <c r="H74" s="96">
        <v>250642</v>
      </c>
      <c r="I74" s="126" t="s">
        <v>12</v>
      </c>
    </row>
    <row r="75" spans="1:9" ht="15.75" x14ac:dyDescent="0.25">
      <c r="A75" s="92">
        <v>67</v>
      </c>
      <c r="B75" s="102" t="s">
        <v>145</v>
      </c>
      <c r="C75" s="103" t="s">
        <v>91</v>
      </c>
      <c r="D75" s="104" t="s">
        <v>137</v>
      </c>
      <c r="E75" s="98" t="s">
        <v>88</v>
      </c>
      <c r="F75" s="98"/>
      <c r="G75" s="99">
        <v>31846</v>
      </c>
      <c r="H75" s="96">
        <v>250641</v>
      </c>
      <c r="I75" s="126" t="s">
        <v>12</v>
      </c>
    </row>
    <row r="76" spans="1:9" ht="15.75" x14ac:dyDescent="0.25">
      <c r="A76" s="92">
        <v>68</v>
      </c>
      <c r="B76" s="102" t="s">
        <v>146</v>
      </c>
      <c r="C76" s="103" t="s">
        <v>91</v>
      </c>
      <c r="D76" s="104" t="s">
        <v>137</v>
      </c>
      <c r="E76" s="98"/>
      <c r="F76" s="98" t="s">
        <v>89</v>
      </c>
      <c r="G76" s="99">
        <v>25512</v>
      </c>
      <c r="H76" s="96">
        <v>250617</v>
      </c>
      <c r="I76" s="126" t="s">
        <v>12</v>
      </c>
    </row>
    <row r="77" spans="1:9" ht="15.75" x14ac:dyDescent="0.25">
      <c r="A77" s="92">
        <v>69</v>
      </c>
      <c r="B77" s="102" t="s">
        <v>197</v>
      </c>
      <c r="C77" s="103" t="s">
        <v>91</v>
      </c>
      <c r="D77" s="104" t="s">
        <v>137</v>
      </c>
      <c r="E77" s="98" t="s">
        <v>88</v>
      </c>
      <c r="F77" s="98"/>
      <c r="G77" s="99">
        <v>34801</v>
      </c>
      <c r="H77" s="96">
        <v>712858</v>
      </c>
      <c r="I77" s="126" t="s">
        <v>12</v>
      </c>
    </row>
    <row r="78" spans="1:9" ht="15.75" x14ac:dyDescent="0.25">
      <c r="A78" s="92">
        <v>70</v>
      </c>
      <c r="B78" s="102" t="s">
        <v>147</v>
      </c>
      <c r="C78" s="103" t="s">
        <v>91</v>
      </c>
      <c r="D78" s="104" t="s">
        <v>137</v>
      </c>
      <c r="E78" s="97"/>
      <c r="F78" s="98" t="s">
        <v>89</v>
      </c>
      <c r="G78" s="99">
        <v>20486</v>
      </c>
      <c r="H78" s="96">
        <v>246085</v>
      </c>
      <c r="I78" s="126" t="s">
        <v>12</v>
      </c>
    </row>
    <row r="79" spans="1:9" ht="15.75" x14ac:dyDescent="0.25">
      <c r="A79" s="92">
        <v>71</v>
      </c>
      <c r="B79" s="102" t="s">
        <v>148</v>
      </c>
      <c r="C79" s="103" t="s">
        <v>91</v>
      </c>
      <c r="D79" s="104" t="s">
        <v>137</v>
      </c>
      <c r="E79" s="98" t="s">
        <v>88</v>
      </c>
      <c r="F79" s="98"/>
      <c r="G79" s="99">
        <v>33542</v>
      </c>
      <c r="H79" s="96">
        <v>766137</v>
      </c>
      <c r="I79" s="126" t="s">
        <v>12</v>
      </c>
    </row>
    <row r="80" spans="1:9" ht="15.75" x14ac:dyDescent="0.25">
      <c r="A80" s="92">
        <v>72</v>
      </c>
      <c r="B80" s="102" t="s">
        <v>149</v>
      </c>
      <c r="C80" s="103" t="s">
        <v>91</v>
      </c>
      <c r="D80" s="104" t="s">
        <v>137</v>
      </c>
      <c r="E80" s="98" t="s">
        <v>88</v>
      </c>
      <c r="F80" s="98"/>
      <c r="G80" s="99">
        <v>30066</v>
      </c>
      <c r="H80" s="96">
        <v>715335</v>
      </c>
      <c r="I80" s="126" t="s">
        <v>12</v>
      </c>
    </row>
    <row r="81" spans="1:9" ht="15.75" x14ac:dyDescent="0.25">
      <c r="A81" s="92">
        <v>73</v>
      </c>
      <c r="B81" s="102" t="s">
        <v>150</v>
      </c>
      <c r="C81" s="103" t="s">
        <v>91</v>
      </c>
      <c r="D81" s="104" t="s">
        <v>137</v>
      </c>
      <c r="E81" s="98" t="s">
        <v>88</v>
      </c>
      <c r="F81" s="98"/>
      <c r="G81" s="99">
        <v>32876</v>
      </c>
      <c r="H81" s="96">
        <v>711037</v>
      </c>
      <c r="I81" s="126" t="s">
        <v>12</v>
      </c>
    </row>
    <row r="82" spans="1:9" ht="15.75" x14ac:dyDescent="0.25">
      <c r="A82" s="92">
        <v>74</v>
      </c>
      <c r="B82" s="102" t="s">
        <v>151</v>
      </c>
      <c r="C82" s="103" t="s">
        <v>91</v>
      </c>
      <c r="D82" s="104" t="s">
        <v>137</v>
      </c>
      <c r="E82" s="98" t="s">
        <v>88</v>
      </c>
      <c r="F82" s="98"/>
      <c r="G82" s="99">
        <v>32883</v>
      </c>
      <c r="H82" s="96">
        <v>671656</v>
      </c>
      <c r="I82" s="126" t="s">
        <v>12</v>
      </c>
    </row>
    <row r="83" spans="1:9" ht="15.75" x14ac:dyDescent="0.25">
      <c r="A83" s="92">
        <v>75</v>
      </c>
      <c r="B83" s="102" t="s">
        <v>152</v>
      </c>
      <c r="C83" s="103" t="s">
        <v>91</v>
      </c>
      <c r="D83" s="104" t="s">
        <v>137</v>
      </c>
      <c r="E83" s="98" t="s">
        <v>88</v>
      </c>
      <c r="F83" s="98"/>
      <c r="G83" s="99">
        <v>27505</v>
      </c>
      <c r="H83" s="96">
        <v>250627</v>
      </c>
      <c r="I83" s="126" t="s">
        <v>12</v>
      </c>
    </row>
    <row r="84" spans="1:9" ht="15.75" x14ac:dyDescent="0.25">
      <c r="A84" s="92">
        <v>76</v>
      </c>
      <c r="B84" s="102" t="s">
        <v>153</v>
      </c>
      <c r="C84" s="103" t="s">
        <v>91</v>
      </c>
      <c r="D84" s="104" t="s">
        <v>137</v>
      </c>
      <c r="E84" s="98" t="s">
        <v>88</v>
      </c>
      <c r="F84" s="98"/>
      <c r="G84" s="99">
        <v>36521</v>
      </c>
      <c r="H84" s="96">
        <v>931883</v>
      </c>
      <c r="I84" s="126" t="s">
        <v>12</v>
      </c>
    </row>
    <row r="85" spans="1:9" ht="15.75" x14ac:dyDescent="0.25">
      <c r="A85" s="92">
        <v>77</v>
      </c>
      <c r="B85" s="102" t="s">
        <v>154</v>
      </c>
      <c r="C85" s="103" t="s">
        <v>91</v>
      </c>
      <c r="D85" s="104" t="s">
        <v>137</v>
      </c>
      <c r="E85" s="98"/>
      <c r="F85" s="98" t="s">
        <v>89</v>
      </c>
      <c r="G85" s="99">
        <v>33787</v>
      </c>
      <c r="H85" s="96">
        <v>66759</v>
      </c>
      <c r="I85" s="126" t="s">
        <v>12</v>
      </c>
    </row>
    <row r="86" spans="1:9" ht="15.75" x14ac:dyDescent="0.25">
      <c r="A86" s="92">
        <v>78</v>
      </c>
      <c r="B86" s="102" t="s">
        <v>155</v>
      </c>
      <c r="C86" s="103" t="s">
        <v>91</v>
      </c>
      <c r="D86" s="104" t="s">
        <v>137</v>
      </c>
      <c r="E86" s="98"/>
      <c r="F86" s="98" t="s">
        <v>89</v>
      </c>
      <c r="G86" s="99">
        <v>33858</v>
      </c>
      <c r="H86" s="96">
        <v>33361</v>
      </c>
      <c r="I86" s="126" t="s">
        <v>12</v>
      </c>
    </row>
    <row r="87" spans="1:9" ht="15.75" x14ac:dyDescent="0.25">
      <c r="A87" s="92">
        <v>79</v>
      </c>
      <c r="B87" s="102" t="s">
        <v>156</v>
      </c>
      <c r="C87" s="103" t="s">
        <v>91</v>
      </c>
      <c r="D87" s="104" t="s">
        <v>137</v>
      </c>
      <c r="E87" s="98" t="s">
        <v>88</v>
      </c>
      <c r="F87" s="98"/>
      <c r="G87" s="96" t="s">
        <v>12</v>
      </c>
      <c r="H87" s="96" t="s">
        <v>12</v>
      </c>
      <c r="I87" s="126" t="s">
        <v>12</v>
      </c>
    </row>
    <row r="88" spans="1:9" ht="15.75" x14ac:dyDescent="0.25">
      <c r="A88" s="92">
        <v>80</v>
      </c>
      <c r="B88" s="102" t="s">
        <v>157</v>
      </c>
      <c r="C88" s="103" t="s">
        <v>91</v>
      </c>
      <c r="D88" s="104" t="s">
        <v>137</v>
      </c>
      <c r="E88" s="98"/>
      <c r="F88" s="98" t="s">
        <v>89</v>
      </c>
      <c r="G88" s="99">
        <v>37286</v>
      </c>
      <c r="H88" s="96" t="s">
        <v>12</v>
      </c>
      <c r="I88" s="126" t="s">
        <v>12</v>
      </c>
    </row>
    <row r="89" spans="1:9" ht="15.75" x14ac:dyDescent="0.25">
      <c r="A89" s="92">
        <v>81</v>
      </c>
      <c r="B89" s="102" t="s">
        <v>158</v>
      </c>
      <c r="C89" s="103" t="s">
        <v>91</v>
      </c>
      <c r="D89" s="104" t="s">
        <v>137</v>
      </c>
      <c r="E89" s="98"/>
      <c r="F89" s="98" t="s">
        <v>89</v>
      </c>
      <c r="G89" s="99">
        <v>17840</v>
      </c>
      <c r="H89" s="96" t="s">
        <v>12</v>
      </c>
      <c r="I89" s="126" t="s">
        <v>12</v>
      </c>
    </row>
    <row r="90" spans="1:9" ht="15.75" x14ac:dyDescent="0.25">
      <c r="A90" s="92">
        <v>82</v>
      </c>
      <c r="B90" s="102" t="s">
        <v>159</v>
      </c>
      <c r="C90" s="103" t="s">
        <v>91</v>
      </c>
      <c r="D90" s="104" t="s">
        <v>137</v>
      </c>
      <c r="E90" s="98" t="s">
        <v>88</v>
      </c>
      <c r="F90" s="98"/>
      <c r="G90" s="99">
        <v>34927</v>
      </c>
      <c r="H90" s="96" t="s">
        <v>12</v>
      </c>
      <c r="I90" s="126" t="s">
        <v>12</v>
      </c>
    </row>
    <row r="91" spans="1:9" ht="18" customHeight="1" x14ac:dyDescent="0.25">
      <c r="A91" s="92">
        <v>83</v>
      </c>
      <c r="B91" s="102" t="s">
        <v>160</v>
      </c>
      <c r="C91" s="105" t="s">
        <v>91</v>
      </c>
      <c r="D91" s="106" t="s">
        <v>137</v>
      </c>
      <c r="E91" s="107" t="s">
        <v>88</v>
      </c>
      <c r="F91" s="107"/>
      <c r="G91" s="108">
        <v>25715</v>
      </c>
      <c r="H91" s="109">
        <v>250678</v>
      </c>
      <c r="I91" s="126" t="s">
        <v>12</v>
      </c>
    </row>
    <row r="92" spans="1:9" ht="18" customHeight="1" x14ac:dyDescent="0.25">
      <c r="A92" s="92">
        <v>84</v>
      </c>
      <c r="B92" s="110" t="s">
        <v>161</v>
      </c>
      <c r="C92" s="111" t="s">
        <v>91</v>
      </c>
      <c r="D92" s="112" t="s">
        <v>63</v>
      </c>
      <c r="E92" s="113" t="s">
        <v>88</v>
      </c>
      <c r="F92" s="113"/>
      <c r="G92" s="114">
        <v>19667</v>
      </c>
      <c r="H92" s="115">
        <v>250838</v>
      </c>
      <c r="I92" s="127" t="s">
        <v>12</v>
      </c>
    </row>
    <row r="93" spans="1:9" ht="18" customHeight="1" x14ac:dyDescent="0.25">
      <c r="A93" s="92">
        <v>85</v>
      </c>
      <c r="B93" s="110" t="s">
        <v>162</v>
      </c>
      <c r="C93" s="111" t="s">
        <v>91</v>
      </c>
      <c r="D93" s="112" t="s">
        <v>63</v>
      </c>
      <c r="E93" s="113"/>
      <c r="F93" s="113" t="s">
        <v>89</v>
      </c>
      <c r="G93" s="114">
        <v>24990</v>
      </c>
      <c r="H93" s="115">
        <v>250693</v>
      </c>
      <c r="I93" s="127" t="s">
        <v>12</v>
      </c>
    </row>
    <row r="94" spans="1:9" ht="18" customHeight="1" x14ac:dyDescent="0.25">
      <c r="A94" s="92">
        <v>86</v>
      </c>
      <c r="B94" s="110" t="s">
        <v>163</v>
      </c>
      <c r="C94" s="111" t="s">
        <v>91</v>
      </c>
      <c r="D94" s="112" t="s">
        <v>63</v>
      </c>
      <c r="E94" s="113" t="s">
        <v>88</v>
      </c>
      <c r="F94" s="113"/>
      <c r="G94" s="114">
        <v>24838</v>
      </c>
      <c r="H94" s="115">
        <v>250796</v>
      </c>
      <c r="I94" s="127" t="s">
        <v>12</v>
      </c>
    </row>
    <row r="95" spans="1:9" ht="18" customHeight="1" x14ac:dyDescent="0.25">
      <c r="A95" s="92">
        <v>87</v>
      </c>
      <c r="B95" s="110" t="s">
        <v>164</v>
      </c>
      <c r="C95" s="111" t="s">
        <v>91</v>
      </c>
      <c r="D95" s="112" t="s">
        <v>63</v>
      </c>
      <c r="E95" s="113"/>
      <c r="F95" s="113" t="s">
        <v>89</v>
      </c>
      <c r="G95" s="114">
        <v>16257</v>
      </c>
      <c r="H95" s="115">
        <v>250793</v>
      </c>
      <c r="I95" s="127" t="s">
        <v>12</v>
      </c>
    </row>
    <row r="96" spans="1:9" ht="18" customHeight="1" x14ac:dyDescent="0.25">
      <c r="A96" s="92">
        <v>88</v>
      </c>
      <c r="B96" s="110" t="s">
        <v>165</v>
      </c>
      <c r="C96" s="111" t="s">
        <v>91</v>
      </c>
      <c r="D96" s="112" t="s">
        <v>63</v>
      </c>
      <c r="E96" s="113" t="s">
        <v>88</v>
      </c>
      <c r="F96" s="113"/>
      <c r="G96" s="114">
        <v>16622</v>
      </c>
      <c r="H96" s="115">
        <v>250794</v>
      </c>
      <c r="I96" s="127" t="s">
        <v>12</v>
      </c>
    </row>
    <row r="97" spans="1:9" ht="18" customHeight="1" x14ac:dyDescent="0.25">
      <c r="A97" s="92">
        <v>89</v>
      </c>
      <c r="B97" s="110" t="s">
        <v>166</v>
      </c>
      <c r="C97" s="111" t="s">
        <v>91</v>
      </c>
      <c r="D97" s="112" t="s">
        <v>63</v>
      </c>
      <c r="E97" s="113" t="s">
        <v>88</v>
      </c>
      <c r="F97" s="113"/>
      <c r="G97" s="114">
        <v>25569</v>
      </c>
      <c r="H97" s="115">
        <v>250651</v>
      </c>
      <c r="I97" s="127" t="s">
        <v>12</v>
      </c>
    </row>
    <row r="98" spans="1:9" ht="18" customHeight="1" x14ac:dyDescent="0.25">
      <c r="A98" s="92">
        <v>90</v>
      </c>
      <c r="B98" s="110" t="s">
        <v>167</v>
      </c>
      <c r="C98" s="111" t="s">
        <v>91</v>
      </c>
      <c r="D98" s="112" t="s">
        <v>63</v>
      </c>
      <c r="E98" s="113" t="s">
        <v>88</v>
      </c>
      <c r="F98" s="113"/>
      <c r="G98" s="114">
        <v>30502</v>
      </c>
      <c r="H98" s="115">
        <v>259844</v>
      </c>
      <c r="I98" s="127" t="s">
        <v>12</v>
      </c>
    </row>
    <row r="99" spans="1:9" ht="18" customHeight="1" x14ac:dyDescent="0.25">
      <c r="A99" s="92">
        <v>91</v>
      </c>
      <c r="B99" s="110" t="s">
        <v>168</v>
      </c>
      <c r="C99" s="111" t="s">
        <v>91</v>
      </c>
      <c r="D99" s="112" t="s">
        <v>63</v>
      </c>
      <c r="E99" s="113" t="s">
        <v>88</v>
      </c>
      <c r="F99" s="113"/>
      <c r="G99" s="114">
        <v>32527</v>
      </c>
      <c r="H99" s="115">
        <v>711007</v>
      </c>
      <c r="I99" s="127" t="s">
        <v>12</v>
      </c>
    </row>
    <row r="100" spans="1:9" ht="18" customHeight="1" x14ac:dyDescent="0.25">
      <c r="A100" s="92">
        <v>92</v>
      </c>
      <c r="B100" s="110" t="s">
        <v>169</v>
      </c>
      <c r="C100" s="111" t="s">
        <v>91</v>
      </c>
      <c r="D100" s="112" t="s">
        <v>63</v>
      </c>
      <c r="E100" s="113"/>
      <c r="F100" s="113" t="s">
        <v>89</v>
      </c>
      <c r="G100" s="114">
        <v>32732</v>
      </c>
      <c r="H100" s="115">
        <v>250946</v>
      </c>
      <c r="I100" s="127" t="s">
        <v>12</v>
      </c>
    </row>
    <row r="101" spans="1:9" ht="18" customHeight="1" x14ac:dyDescent="0.25">
      <c r="A101" s="92">
        <v>93</v>
      </c>
      <c r="B101" s="110" t="s">
        <v>170</v>
      </c>
      <c r="C101" s="111" t="s">
        <v>91</v>
      </c>
      <c r="D101" s="112" t="s">
        <v>63</v>
      </c>
      <c r="E101" s="113" t="s">
        <v>88</v>
      </c>
      <c r="F101" s="113"/>
      <c r="G101" s="114">
        <v>35431</v>
      </c>
      <c r="H101" s="115">
        <v>931706</v>
      </c>
      <c r="I101" s="127" t="s">
        <v>12</v>
      </c>
    </row>
    <row r="102" spans="1:9" ht="18" customHeight="1" x14ac:dyDescent="0.25">
      <c r="A102" s="92">
        <v>94</v>
      </c>
      <c r="B102" s="110" t="s">
        <v>171</v>
      </c>
      <c r="C102" s="111" t="s">
        <v>91</v>
      </c>
      <c r="D102" s="112" t="s">
        <v>63</v>
      </c>
      <c r="E102" s="113"/>
      <c r="F102" s="113" t="s">
        <v>89</v>
      </c>
      <c r="G102" s="114">
        <v>27491</v>
      </c>
      <c r="H102" s="115">
        <v>250806</v>
      </c>
      <c r="I102" s="127" t="s">
        <v>12</v>
      </c>
    </row>
    <row r="103" spans="1:9" ht="18" customHeight="1" x14ac:dyDescent="0.25">
      <c r="A103" s="92">
        <v>95</v>
      </c>
      <c r="B103" s="110" t="s">
        <v>172</v>
      </c>
      <c r="C103" s="111" t="s">
        <v>91</v>
      </c>
      <c r="D103" s="112" t="s">
        <v>63</v>
      </c>
      <c r="E103" s="113" t="s">
        <v>88</v>
      </c>
      <c r="F103" s="113"/>
      <c r="G103" s="114">
        <v>25709</v>
      </c>
      <c r="H103" s="115">
        <v>250691</v>
      </c>
      <c r="I103" s="127" t="s">
        <v>12</v>
      </c>
    </row>
    <row r="104" spans="1:9" ht="18" customHeight="1" x14ac:dyDescent="0.25">
      <c r="A104" s="92">
        <v>96</v>
      </c>
      <c r="B104" s="110" t="s">
        <v>173</v>
      </c>
      <c r="C104" s="111" t="s">
        <v>91</v>
      </c>
      <c r="D104" s="112" t="s">
        <v>63</v>
      </c>
      <c r="E104" s="113"/>
      <c r="F104" s="113" t="s">
        <v>89</v>
      </c>
      <c r="G104" s="114">
        <v>30317</v>
      </c>
      <c r="H104" s="115">
        <v>250658</v>
      </c>
      <c r="I104" s="127" t="s">
        <v>12</v>
      </c>
    </row>
    <row r="105" spans="1:9" ht="18" customHeight="1" x14ac:dyDescent="0.25">
      <c r="A105" s="92">
        <v>97</v>
      </c>
      <c r="B105" s="110" t="s">
        <v>174</v>
      </c>
      <c r="C105" s="111" t="s">
        <v>91</v>
      </c>
      <c r="D105" s="112" t="s">
        <v>63</v>
      </c>
      <c r="E105" s="113" t="s">
        <v>88</v>
      </c>
      <c r="F105" s="113"/>
      <c r="G105" s="114">
        <v>25569</v>
      </c>
      <c r="H105" s="115">
        <v>250699</v>
      </c>
      <c r="I105" s="127" t="s">
        <v>12</v>
      </c>
    </row>
    <row r="106" spans="1:9" ht="18" customHeight="1" x14ac:dyDescent="0.25">
      <c r="A106" s="92">
        <v>98</v>
      </c>
      <c r="B106" s="110" t="s">
        <v>175</v>
      </c>
      <c r="C106" s="111" t="s">
        <v>91</v>
      </c>
      <c r="D106" s="112" t="s">
        <v>63</v>
      </c>
      <c r="E106" s="113"/>
      <c r="F106" s="113" t="s">
        <v>89</v>
      </c>
      <c r="G106" s="114">
        <v>30046</v>
      </c>
      <c r="H106" s="115">
        <v>250845</v>
      </c>
      <c r="I106" s="127" t="s">
        <v>12</v>
      </c>
    </row>
    <row r="107" spans="1:9" ht="18" customHeight="1" x14ac:dyDescent="0.25">
      <c r="A107" s="92">
        <v>99</v>
      </c>
      <c r="B107" s="110" t="s">
        <v>176</v>
      </c>
      <c r="C107" s="111" t="s">
        <v>91</v>
      </c>
      <c r="D107" s="112" t="s">
        <v>63</v>
      </c>
      <c r="E107" s="113"/>
      <c r="F107" s="113" t="s">
        <v>89</v>
      </c>
      <c r="G107" s="114">
        <v>36224</v>
      </c>
      <c r="H107" s="115">
        <v>844669</v>
      </c>
      <c r="I107" s="127" t="s">
        <v>12</v>
      </c>
    </row>
    <row r="108" spans="1:9" ht="18" customHeight="1" x14ac:dyDescent="0.25">
      <c r="A108" s="92">
        <v>100</v>
      </c>
      <c r="B108" s="110" t="s">
        <v>177</v>
      </c>
      <c r="C108" s="111" t="s">
        <v>91</v>
      </c>
      <c r="D108" s="112" t="s">
        <v>63</v>
      </c>
      <c r="E108" s="113" t="s">
        <v>88</v>
      </c>
      <c r="F108" s="113"/>
      <c r="G108" s="114">
        <v>34616</v>
      </c>
      <c r="H108" s="115">
        <v>406804</v>
      </c>
      <c r="I108" s="127" t="s">
        <v>12</v>
      </c>
    </row>
    <row r="109" spans="1:9" ht="18" customHeight="1" x14ac:dyDescent="0.25">
      <c r="A109" s="92">
        <v>101</v>
      </c>
      <c r="B109" s="110" t="s">
        <v>178</v>
      </c>
      <c r="C109" s="111" t="s">
        <v>91</v>
      </c>
      <c r="D109" s="112" t="s">
        <v>63</v>
      </c>
      <c r="E109" s="113"/>
      <c r="F109" s="113" t="s">
        <v>89</v>
      </c>
      <c r="G109" s="114">
        <v>26685</v>
      </c>
      <c r="H109" s="115">
        <v>4894337</v>
      </c>
      <c r="I109" s="127" t="s">
        <v>12</v>
      </c>
    </row>
    <row r="110" spans="1:9" ht="18" customHeight="1" x14ac:dyDescent="0.25">
      <c r="A110" s="92">
        <v>102</v>
      </c>
      <c r="B110" s="110" t="s">
        <v>179</v>
      </c>
      <c r="C110" s="111" t="s">
        <v>91</v>
      </c>
      <c r="D110" s="112" t="s">
        <v>63</v>
      </c>
      <c r="E110" s="113" t="s">
        <v>88</v>
      </c>
      <c r="F110" s="113"/>
      <c r="G110" s="114">
        <v>16534</v>
      </c>
      <c r="H110" s="115" t="s">
        <v>12</v>
      </c>
      <c r="I110" s="127" t="s">
        <v>12</v>
      </c>
    </row>
    <row r="111" spans="1:9" ht="12" customHeight="1" x14ac:dyDescent="0.25">
      <c r="A111" s="128"/>
      <c r="B111" s="129"/>
      <c r="C111" s="130"/>
      <c r="D111" s="131"/>
      <c r="E111" s="131"/>
      <c r="F111" s="131"/>
      <c r="G111" s="128"/>
      <c r="H111" s="128"/>
      <c r="I111" s="132"/>
    </row>
    <row r="112" spans="1:9" hidden="1" x14ac:dyDescent="0.25"/>
    <row r="113" spans="2:8" hidden="1" x14ac:dyDescent="0.25"/>
    <row r="114" spans="2:8" hidden="1" x14ac:dyDescent="0.25"/>
    <row r="117" spans="2:8" ht="30" x14ac:dyDescent="0.4">
      <c r="D117" s="286" t="s">
        <v>558</v>
      </c>
      <c r="E117" s="286"/>
      <c r="F117" s="286"/>
      <c r="G117" s="286"/>
    </row>
    <row r="119" spans="2:8" ht="22.5" customHeight="1" x14ac:dyDescent="0.25"/>
    <row r="120" spans="2:8" ht="30" x14ac:dyDescent="0.4">
      <c r="B120" s="286" t="s">
        <v>74</v>
      </c>
      <c r="C120" s="286"/>
      <c r="D120" s="27"/>
      <c r="E120" s="27"/>
      <c r="F120" s="27"/>
      <c r="G120" s="286" t="s">
        <v>69</v>
      </c>
      <c r="H120" s="286"/>
    </row>
    <row r="121" spans="2:8" ht="30" x14ac:dyDescent="0.4">
      <c r="B121" s="27"/>
      <c r="C121" s="27"/>
      <c r="D121" s="27"/>
      <c r="E121" s="27"/>
      <c r="F121" s="27"/>
      <c r="G121" s="27"/>
      <c r="H121" s="27"/>
    </row>
    <row r="122" spans="2:8" ht="30" x14ac:dyDescent="0.4">
      <c r="B122" s="27"/>
      <c r="C122" s="27"/>
      <c r="D122" s="27"/>
      <c r="E122" s="27"/>
      <c r="F122" s="27"/>
      <c r="G122" s="27"/>
      <c r="H122" s="27"/>
    </row>
    <row r="123" spans="2:8" ht="30" x14ac:dyDescent="0.4">
      <c r="B123" s="27"/>
      <c r="C123" s="27"/>
      <c r="D123" s="27"/>
      <c r="E123" s="27"/>
      <c r="F123" s="27"/>
      <c r="G123" s="27"/>
      <c r="H123" s="27"/>
    </row>
    <row r="124" spans="2:8" ht="30" x14ac:dyDescent="0.4">
      <c r="B124" s="286" t="s">
        <v>532</v>
      </c>
      <c r="C124" s="286"/>
      <c r="D124" s="27"/>
      <c r="E124" s="27"/>
      <c r="F124" s="27"/>
      <c r="G124" s="286" t="s">
        <v>533</v>
      </c>
      <c r="H124" s="286"/>
    </row>
    <row r="125" spans="2:8" ht="30" x14ac:dyDescent="0.4">
      <c r="B125" s="336" t="s">
        <v>512</v>
      </c>
      <c r="C125" s="336"/>
      <c r="D125" s="253"/>
      <c r="E125" s="253"/>
      <c r="F125" s="253"/>
      <c r="G125" s="258" t="s">
        <v>76</v>
      </c>
      <c r="H125" s="258"/>
    </row>
  </sheetData>
  <mergeCells count="16">
    <mergeCell ref="A6:L6"/>
    <mergeCell ref="A5:I5"/>
    <mergeCell ref="B120:C120"/>
    <mergeCell ref="B124:C124"/>
    <mergeCell ref="B125:C125"/>
    <mergeCell ref="G120:H120"/>
    <mergeCell ref="G124:H124"/>
    <mergeCell ref="A7:A8"/>
    <mergeCell ref="B7:B8"/>
    <mergeCell ref="C7:C8"/>
    <mergeCell ref="D7:D8"/>
    <mergeCell ref="E7:F7"/>
    <mergeCell ref="G7:G8"/>
    <mergeCell ref="H7:H8"/>
    <mergeCell ref="I7:I8"/>
    <mergeCell ref="D117:G117"/>
  </mergeCells>
  <printOptions horizontalCentered="1"/>
  <pageMargins left="0.31496062992125984" right="0.31496062992125984" top="0.15748031496062992" bottom="0.15748031496062992" header="0.31496062992125984" footer="0.31496062992125984"/>
  <pageSetup scale="3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3"/>
  <sheetViews>
    <sheetView topLeftCell="A94" workbookViewId="0">
      <selection activeCell="H114" sqref="H114"/>
    </sheetView>
  </sheetViews>
  <sheetFormatPr defaultRowHeight="15" x14ac:dyDescent="0.25"/>
  <cols>
    <col min="1" max="1" width="4.85546875" customWidth="1"/>
    <col min="2" max="2" width="39.28515625" customWidth="1"/>
    <col min="3" max="4" width="20" customWidth="1"/>
    <col min="5" max="5" width="12.140625" customWidth="1"/>
    <col min="6" max="6" width="12.7109375" customWidth="1"/>
    <col min="7" max="7" width="17.85546875" customWidth="1"/>
    <col min="8" max="8" width="29.5703125" customWidth="1"/>
    <col min="9" max="9" width="23.140625" customWidth="1"/>
  </cols>
  <sheetData>
    <row r="1" spans="1:9" ht="15.75" x14ac:dyDescent="0.25">
      <c r="A1" s="116"/>
      <c r="B1" s="116"/>
      <c r="C1" s="116"/>
      <c r="D1" s="116"/>
      <c r="E1" s="116"/>
      <c r="F1" s="116"/>
      <c r="G1" s="116"/>
      <c r="H1" s="116"/>
      <c r="I1" s="116"/>
    </row>
    <row r="2" spans="1:9" ht="15.75" x14ac:dyDescent="0.25">
      <c r="A2" s="116"/>
      <c r="B2" s="116"/>
      <c r="C2" s="116"/>
      <c r="D2" s="116"/>
      <c r="E2" s="116"/>
      <c r="F2" s="116"/>
      <c r="G2" s="116"/>
      <c r="H2" s="116"/>
      <c r="I2" s="116"/>
    </row>
    <row r="3" spans="1:9" ht="15.75" x14ac:dyDescent="0.25">
      <c r="A3" s="116"/>
      <c r="B3" s="116"/>
      <c r="C3" s="116"/>
      <c r="D3" s="116"/>
      <c r="E3" s="116"/>
      <c r="F3" s="116"/>
      <c r="G3" s="116"/>
      <c r="H3" s="116"/>
      <c r="I3" s="116"/>
    </row>
    <row r="4" spans="1:9" ht="52.5" customHeight="1" x14ac:dyDescent="0.25">
      <c r="A4" s="116"/>
      <c r="B4" s="116"/>
      <c r="C4" s="116"/>
      <c r="D4" s="116"/>
      <c r="E4" s="116"/>
      <c r="F4" s="116"/>
      <c r="G4" s="116"/>
      <c r="H4" s="116"/>
      <c r="I4" s="116"/>
    </row>
    <row r="5" spans="1:9" ht="51" customHeight="1" x14ac:dyDescent="0.25">
      <c r="A5" s="340" t="s">
        <v>233</v>
      </c>
      <c r="B5" s="340"/>
      <c r="C5" s="340"/>
      <c r="D5" s="340"/>
      <c r="E5" s="340"/>
      <c r="F5" s="340"/>
      <c r="G5" s="340"/>
      <c r="H5" s="340"/>
      <c r="I5" s="340"/>
    </row>
    <row r="6" spans="1:9" ht="15.75" x14ac:dyDescent="0.25">
      <c r="A6" s="341" t="s">
        <v>84</v>
      </c>
      <c r="B6" s="341" t="s">
        <v>180</v>
      </c>
      <c r="C6" s="341" t="s">
        <v>86</v>
      </c>
      <c r="D6" s="341" t="s">
        <v>16</v>
      </c>
      <c r="E6" s="342" t="s">
        <v>2</v>
      </c>
      <c r="F6" s="342"/>
      <c r="G6" s="341" t="s">
        <v>3</v>
      </c>
      <c r="H6" s="341" t="s">
        <v>181</v>
      </c>
      <c r="I6" s="341" t="s">
        <v>8</v>
      </c>
    </row>
    <row r="7" spans="1:9" ht="15.75" x14ac:dyDescent="0.25">
      <c r="A7" s="341"/>
      <c r="B7" s="341"/>
      <c r="C7" s="341"/>
      <c r="D7" s="341"/>
      <c r="E7" s="103" t="s">
        <v>88</v>
      </c>
      <c r="F7" s="103" t="s">
        <v>89</v>
      </c>
      <c r="G7" s="341"/>
      <c r="H7" s="341"/>
      <c r="I7" s="341"/>
    </row>
    <row r="8" spans="1:9" ht="15" customHeight="1" x14ac:dyDescent="0.25">
      <c r="A8" s="133">
        <v>2</v>
      </c>
      <c r="B8" s="134" t="s">
        <v>92</v>
      </c>
      <c r="C8" s="135" t="s">
        <v>91</v>
      </c>
      <c r="D8" s="135" t="s">
        <v>73</v>
      </c>
      <c r="E8" s="136" t="s">
        <v>88</v>
      </c>
      <c r="F8" s="137"/>
      <c r="G8" s="138">
        <v>29655</v>
      </c>
      <c r="H8" s="139">
        <v>250722</v>
      </c>
      <c r="I8" s="150" t="s">
        <v>12</v>
      </c>
    </row>
    <row r="9" spans="1:9" ht="15.75" x14ac:dyDescent="0.25">
      <c r="A9" s="110">
        <v>3</v>
      </c>
      <c r="B9" s="134" t="s">
        <v>97</v>
      </c>
      <c r="C9" s="135" t="s">
        <v>91</v>
      </c>
      <c r="D9" s="135" t="s">
        <v>73</v>
      </c>
      <c r="E9" s="136" t="s">
        <v>88</v>
      </c>
      <c r="F9" s="137"/>
      <c r="G9" s="138">
        <v>33324</v>
      </c>
      <c r="H9" s="139">
        <v>766170</v>
      </c>
      <c r="I9" s="150" t="s">
        <v>12</v>
      </c>
    </row>
    <row r="10" spans="1:9" ht="15.75" x14ac:dyDescent="0.25">
      <c r="A10" s="133">
        <v>4</v>
      </c>
      <c r="B10" s="134" t="s">
        <v>198</v>
      </c>
      <c r="C10" s="135" t="s">
        <v>91</v>
      </c>
      <c r="D10" s="135" t="s">
        <v>73</v>
      </c>
      <c r="E10" s="136" t="s">
        <v>88</v>
      </c>
      <c r="F10" s="137"/>
      <c r="G10" s="138">
        <v>25934</v>
      </c>
      <c r="H10" s="139">
        <v>248416</v>
      </c>
      <c r="I10" s="150" t="s">
        <v>12</v>
      </c>
    </row>
    <row r="11" spans="1:9" ht="15.75" x14ac:dyDescent="0.25">
      <c r="A11" s="110">
        <v>5</v>
      </c>
      <c r="B11" s="134" t="s">
        <v>109</v>
      </c>
      <c r="C11" s="135" t="s">
        <v>91</v>
      </c>
      <c r="D11" s="135" t="s">
        <v>73</v>
      </c>
      <c r="E11" s="136" t="s">
        <v>88</v>
      </c>
      <c r="F11" s="137"/>
      <c r="G11" s="138">
        <v>27581</v>
      </c>
      <c r="H11" s="139">
        <v>250657</v>
      </c>
      <c r="I11" s="150" t="s">
        <v>12</v>
      </c>
    </row>
    <row r="12" spans="1:9" ht="15.75" x14ac:dyDescent="0.25">
      <c r="A12" s="133">
        <v>6</v>
      </c>
      <c r="B12" s="134" t="s">
        <v>110</v>
      </c>
      <c r="C12" s="135" t="s">
        <v>91</v>
      </c>
      <c r="D12" s="135" t="s">
        <v>73</v>
      </c>
      <c r="E12" s="136" t="s">
        <v>88</v>
      </c>
      <c r="F12" s="137"/>
      <c r="G12" s="138">
        <v>35614</v>
      </c>
      <c r="H12" s="139">
        <v>840347</v>
      </c>
      <c r="I12" s="150" t="s">
        <v>12</v>
      </c>
    </row>
    <row r="13" spans="1:9" ht="15.75" x14ac:dyDescent="0.25">
      <c r="A13" s="110">
        <v>7</v>
      </c>
      <c r="B13" s="134" t="s">
        <v>126</v>
      </c>
      <c r="C13" s="135" t="s">
        <v>91</v>
      </c>
      <c r="D13" s="135" t="s">
        <v>73</v>
      </c>
      <c r="E13" s="137"/>
      <c r="F13" s="136" t="s">
        <v>89</v>
      </c>
      <c r="G13" s="138">
        <v>27760</v>
      </c>
      <c r="H13" s="139">
        <v>248447</v>
      </c>
      <c r="I13" s="150" t="s">
        <v>12</v>
      </c>
    </row>
    <row r="14" spans="1:9" ht="15.75" x14ac:dyDescent="0.25">
      <c r="A14" s="133">
        <v>8</v>
      </c>
      <c r="B14" s="134" t="s">
        <v>199</v>
      </c>
      <c r="C14" s="135" t="s">
        <v>91</v>
      </c>
      <c r="D14" s="135" t="s">
        <v>73</v>
      </c>
      <c r="E14" s="136" t="s">
        <v>88</v>
      </c>
      <c r="F14" s="137"/>
      <c r="G14" s="138" t="s">
        <v>12</v>
      </c>
      <c r="H14" s="139" t="s">
        <v>12</v>
      </c>
      <c r="I14" s="150" t="s">
        <v>12</v>
      </c>
    </row>
    <row r="15" spans="1:9" ht="15.75" x14ac:dyDescent="0.25">
      <c r="A15" s="110">
        <v>9</v>
      </c>
      <c r="B15" s="134" t="s">
        <v>200</v>
      </c>
      <c r="C15" s="135" t="s">
        <v>91</v>
      </c>
      <c r="D15" s="135" t="s">
        <v>73</v>
      </c>
      <c r="E15" s="136" t="s">
        <v>88</v>
      </c>
      <c r="F15" s="137"/>
      <c r="G15" s="138">
        <v>33536</v>
      </c>
      <c r="H15" s="139" t="s">
        <v>12</v>
      </c>
      <c r="I15" s="150" t="s">
        <v>12</v>
      </c>
    </row>
    <row r="16" spans="1:9" ht="15.75" x14ac:dyDescent="0.25">
      <c r="A16" s="133">
        <v>10</v>
      </c>
      <c r="B16" s="134" t="s">
        <v>133</v>
      </c>
      <c r="C16" s="135" t="s">
        <v>91</v>
      </c>
      <c r="D16" s="135" t="s">
        <v>73</v>
      </c>
      <c r="E16" s="136" t="s">
        <v>88</v>
      </c>
      <c r="F16" s="137"/>
      <c r="G16" s="138" t="s">
        <v>12</v>
      </c>
      <c r="H16" s="139" t="s">
        <v>12</v>
      </c>
      <c r="I16" s="150" t="s">
        <v>12</v>
      </c>
    </row>
    <row r="17" spans="1:9" ht="15.75" x14ac:dyDescent="0.25">
      <c r="A17" s="110">
        <v>11</v>
      </c>
      <c r="B17" s="134" t="s">
        <v>101</v>
      </c>
      <c r="C17" s="135" t="s">
        <v>91</v>
      </c>
      <c r="D17" s="135" t="s">
        <v>73</v>
      </c>
      <c r="E17" s="136" t="s">
        <v>88</v>
      </c>
      <c r="F17" s="137"/>
      <c r="G17" s="138">
        <v>30752</v>
      </c>
      <c r="H17" s="139">
        <v>759967</v>
      </c>
      <c r="I17" s="150" t="s">
        <v>12</v>
      </c>
    </row>
    <row r="18" spans="1:9" ht="15.75" x14ac:dyDescent="0.25">
      <c r="A18" s="133">
        <v>12</v>
      </c>
      <c r="B18" s="134" t="s">
        <v>186</v>
      </c>
      <c r="C18" s="135" t="s">
        <v>91</v>
      </c>
      <c r="D18" s="135" t="s">
        <v>73</v>
      </c>
      <c r="E18" s="137"/>
      <c r="F18" s="136" t="s">
        <v>89</v>
      </c>
      <c r="G18" s="138">
        <v>30220</v>
      </c>
      <c r="H18" s="139">
        <v>614259</v>
      </c>
      <c r="I18" s="150" t="s">
        <v>12</v>
      </c>
    </row>
    <row r="19" spans="1:9" ht="15.75" x14ac:dyDescent="0.25">
      <c r="A19" s="110">
        <v>13</v>
      </c>
      <c r="B19" s="134" t="s">
        <v>108</v>
      </c>
      <c r="C19" s="135" t="s">
        <v>91</v>
      </c>
      <c r="D19" s="135" t="s">
        <v>73</v>
      </c>
      <c r="E19" s="136" t="s">
        <v>88</v>
      </c>
      <c r="F19" s="137"/>
      <c r="G19" s="138">
        <v>19392</v>
      </c>
      <c r="H19" s="139">
        <v>250852</v>
      </c>
      <c r="I19" s="150" t="s">
        <v>12</v>
      </c>
    </row>
    <row r="20" spans="1:9" ht="15.75" x14ac:dyDescent="0.25">
      <c r="A20" s="133">
        <v>14</v>
      </c>
      <c r="B20" s="134" t="s">
        <v>112</v>
      </c>
      <c r="C20" s="135" t="s">
        <v>91</v>
      </c>
      <c r="D20" s="135" t="s">
        <v>73</v>
      </c>
      <c r="E20" s="136" t="s">
        <v>88</v>
      </c>
      <c r="F20" s="137"/>
      <c r="G20" s="138">
        <v>15058</v>
      </c>
      <c r="H20" s="139">
        <v>250819</v>
      </c>
      <c r="I20" s="150" t="s">
        <v>12</v>
      </c>
    </row>
    <row r="21" spans="1:9" ht="15.75" x14ac:dyDescent="0.25">
      <c r="A21" s="110">
        <v>15</v>
      </c>
      <c r="B21" s="134" t="s">
        <v>201</v>
      </c>
      <c r="C21" s="135" t="s">
        <v>91</v>
      </c>
      <c r="D21" s="135" t="s">
        <v>73</v>
      </c>
      <c r="E21" s="136" t="s">
        <v>88</v>
      </c>
      <c r="F21" s="137"/>
      <c r="G21" s="138">
        <v>31151</v>
      </c>
      <c r="H21" s="139">
        <v>656119</v>
      </c>
      <c r="I21" s="150" t="s">
        <v>12</v>
      </c>
    </row>
    <row r="22" spans="1:9" ht="15.75" x14ac:dyDescent="0.25">
      <c r="A22" s="133">
        <v>16</v>
      </c>
      <c r="B22" s="134" t="s">
        <v>193</v>
      </c>
      <c r="C22" s="135" t="s">
        <v>91</v>
      </c>
      <c r="D22" s="135" t="s">
        <v>73</v>
      </c>
      <c r="E22" s="137"/>
      <c r="F22" s="136" t="s">
        <v>89</v>
      </c>
      <c r="G22" s="138">
        <v>27395</v>
      </c>
      <c r="H22" s="139">
        <v>250824</v>
      </c>
      <c r="I22" s="150" t="s">
        <v>12</v>
      </c>
    </row>
    <row r="23" spans="1:9" ht="15.75" x14ac:dyDescent="0.25">
      <c r="A23" s="110">
        <v>17</v>
      </c>
      <c r="B23" s="134" t="s">
        <v>202</v>
      </c>
      <c r="C23" s="135" t="s">
        <v>91</v>
      </c>
      <c r="D23" s="135" t="s">
        <v>73</v>
      </c>
      <c r="E23" s="136" t="s">
        <v>88</v>
      </c>
      <c r="F23" s="137"/>
      <c r="G23" s="138">
        <v>34225</v>
      </c>
      <c r="H23" s="139" t="s">
        <v>12</v>
      </c>
      <c r="I23" s="150" t="s">
        <v>12</v>
      </c>
    </row>
    <row r="24" spans="1:9" ht="15.75" x14ac:dyDescent="0.25">
      <c r="A24" s="133">
        <v>18</v>
      </c>
      <c r="B24" s="134" t="s">
        <v>94</v>
      </c>
      <c r="C24" s="135" t="s">
        <v>91</v>
      </c>
      <c r="D24" s="135" t="s">
        <v>73</v>
      </c>
      <c r="E24" s="136" t="s">
        <v>88</v>
      </c>
      <c r="F24" s="137"/>
      <c r="G24" s="138">
        <v>33636</v>
      </c>
      <c r="H24" s="139">
        <v>788686</v>
      </c>
      <c r="I24" s="150" t="s">
        <v>12</v>
      </c>
    </row>
    <row r="25" spans="1:9" ht="15.75" x14ac:dyDescent="0.25">
      <c r="A25" s="110">
        <v>19</v>
      </c>
      <c r="B25" s="134" t="s">
        <v>203</v>
      </c>
      <c r="C25" s="135" t="s">
        <v>91</v>
      </c>
      <c r="D25" s="135" t="s">
        <v>73</v>
      </c>
      <c r="E25" s="136" t="s">
        <v>88</v>
      </c>
      <c r="F25" s="137"/>
      <c r="G25" s="138">
        <v>21069</v>
      </c>
      <c r="H25" s="139">
        <v>250856</v>
      </c>
      <c r="I25" s="150" t="s">
        <v>12</v>
      </c>
    </row>
    <row r="26" spans="1:9" ht="15.75" x14ac:dyDescent="0.25">
      <c r="A26" s="133">
        <v>20</v>
      </c>
      <c r="B26" s="134" t="s">
        <v>203</v>
      </c>
      <c r="C26" s="135" t="s">
        <v>91</v>
      </c>
      <c r="D26" s="135" t="s">
        <v>73</v>
      </c>
      <c r="E26" s="136" t="s">
        <v>88</v>
      </c>
      <c r="F26" s="137"/>
      <c r="G26" s="138">
        <v>34580</v>
      </c>
      <c r="H26" s="139">
        <v>214551</v>
      </c>
      <c r="I26" s="150" t="s">
        <v>12</v>
      </c>
    </row>
    <row r="27" spans="1:9" ht="15.75" x14ac:dyDescent="0.25">
      <c r="A27" s="110">
        <v>21</v>
      </c>
      <c r="B27" s="134" t="s">
        <v>119</v>
      </c>
      <c r="C27" s="135" t="s">
        <v>91</v>
      </c>
      <c r="D27" s="135" t="s">
        <v>73</v>
      </c>
      <c r="E27" s="136" t="s">
        <v>88</v>
      </c>
      <c r="F27" s="137"/>
      <c r="G27" s="138">
        <v>34619</v>
      </c>
      <c r="H27" s="139">
        <v>202709</v>
      </c>
      <c r="I27" s="150" t="s">
        <v>12</v>
      </c>
    </row>
    <row r="28" spans="1:9" ht="15.75" x14ac:dyDescent="0.25">
      <c r="A28" s="133">
        <v>22</v>
      </c>
      <c r="B28" s="134" t="s">
        <v>204</v>
      </c>
      <c r="C28" s="135" t="s">
        <v>91</v>
      </c>
      <c r="D28" s="135" t="s">
        <v>73</v>
      </c>
      <c r="E28" s="136" t="s">
        <v>88</v>
      </c>
      <c r="F28" s="137"/>
      <c r="G28" s="138">
        <v>22251</v>
      </c>
      <c r="H28" s="139">
        <v>248408</v>
      </c>
      <c r="I28" s="150" t="s">
        <v>12</v>
      </c>
    </row>
    <row r="29" spans="1:9" ht="15.75" x14ac:dyDescent="0.25">
      <c r="A29" s="110">
        <v>23</v>
      </c>
      <c r="B29" s="134" t="s">
        <v>205</v>
      </c>
      <c r="C29" s="135" t="s">
        <v>91</v>
      </c>
      <c r="D29" s="135" t="s">
        <v>73</v>
      </c>
      <c r="E29" s="136" t="s">
        <v>88</v>
      </c>
      <c r="F29" s="137"/>
      <c r="G29" s="138">
        <v>36836</v>
      </c>
      <c r="H29" s="139">
        <v>931358</v>
      </c>
      <c r="I29" s="150" t="s">
        <v>12</v>
      </c>
    </row>
    <row r="30" spans="1:9" ht="15.75" x14ac:dyDescent="0.25">
      <c r="A30" s="133">
        <v>24</v>
      </c>
      <c r="B30" s="134" t="s">
        <v>134</v>
      </c>
      <c r="C30" s="135" t="s">
        <v>91</v>
      </c>
      <c r="D30" s="135" t="s">
        <v>73</v>
      </c>
      <c r="E30" s="136" t="s">
        <v>88</v>
      </c>
      <c r="F30" s="137"/>
      <c r="G30" s="139" t="s">
        <v>12</v>
      </c>
      <c r="H30" s="139" t="s">
        <v>12</v>
      </c>
      <c r="I30" s="150" t="s">
        <v>12</v>
      </c>
    </row>
    <row r="31" spans="1:9" ht="15.75" x14ac:dyDescent="0.25">
      <c r="A31" s="110">
        <v>25</v>
      </c>
      <c r="B31" s="134" t="s">
        <v>206</v>
      </c>
      <c r="C31" s="135" t="s">
        <v>91</v>
      </c>
      <c r="D31" s="135" t="s">
        <v>73</v>
      </c>
      <c r="E31" s="136" t="s">
        <v>88</v>
      </c>
      <c r="F31" s="137"/>
      <c r="G31" s="138">
        <v>35419</v>
      </c>
      <c r="H31" s="139">
        <v>843319</v>
      </c>
      <c r="I31" s="150" t="s">
        <v>12</v>
      </c>
    </row>
    <row r="32" spans="1:9" ht="15.75" x14ac:dyDescent="0.25">
      <c r="A32" s="133">
        <v>26</v>
      </c>
      <c r="B32" s="134" t="s">
        <v>207</v>
      </c>
      <c r="C32" s="135" t="s">
        <v>91</v>
      </c>
      <c r="D32" s="135" t="s">
        <v>73</v>
      </c>
      <c r="E32" s="136" t="s">
        <v>88</v>
      </c>
      <c r="F32" s="137"/>
      <c r="G32" s="138">
        <v>31512</v>
      </c>
      <c r="H32" s="139" t="s">
        <v>12</v>
      </c>
      <c r="I32" s="150" t="s">
        <v>12</v>
      </c>
    </row>
    <row r="33" spans="1:9" ht="15.75" x14ac:dyDescent="0.25">
      <c r="A33" s="110">
        <v>27</v>
      </c>
      <c r="B33" s="134" t="s">
        <v>208</v>
      </c>
      <c r="C33" s="135" t="s">
        <v>91</v>
      </c>
      <c r="D33" s="135" t="s">
        <v>73</v>
      </c>
      <c r="E33" s="136" t="s">
        <v>88</v>
      </c>
      <c r="F33" s="137"/>
      <c r="G33" s="138">
        <v>15586</v>
      </c>
      <c r="H33" s="139">
        <v>248453</v>
      </c>
      <c r="I33" s="150" t="s">
        <v>12</v>
      </c>
    </row>
    <row r="34" spans="1:9" ht="15.75" x14ac:dyDescent="0.25">
      <c r="A34" s="133">
        <v>28</v>
      </c>
      <c r="B34" s="134" t="s">
        <v>185</v>
      </c>
      <c r="C34" s="135" t="s">
        <v>91</v>
      </c>
      <c r="D34" s="135" t="s">
        <v>73</v>
      </c>
      <c r="E34" s="136" t="s">
        <v>88</v>
      </c>
      <c r="F34" s="137"/>
      <c r="G34" s="138">
        <v>30001</v>
      </c>
      <c r="H34" s="139">
        <v>250762</v>
      </c>
      <c r="I34" s="150" t="s">
        <v>12</v>
      </c>
    </row>
    <row r="35" spans="1:9" ht="15.75" x14ac:dyDescent="0.25">
      <c r="A35" s="110">
        <v>29</v>
      </c>
      <c r="B35" s="134" t="s">
        <v>103</v>
      </c>
      <c r="C35" s="135" t="s">
        <v>91</v>
      </c>
      <c r="D35" s="135" t="s">
        <v>73</v>
      </c>
      <c r="E35" s="136" t="s">
        <v>88</v>
      </c>
      <c r="F35" s="137"/>
      <c r="G35" s="138">
        <v>19421</v>
      </c>
      <c r="H35" s="139">
        <v>656063</v>
      </c>
      <c r="I35" s="150" t="s">
        <v>12</v>
      </c>
    </row>
    <row r="36" spans="1:9" ht="15.75" x14ac:dyDescent="0.25">
      <c r="A36" s="133">
        <v>30</v>
      </c>
      <c r="B36" s="134" t="s">
        <v>209</v>
      </c>
      <c r="C36" s="135" t="s">
        <v>91</v>
      </c>
      <c r="D36" s="135" t="s">
        <v>73</v>
      </c>
      <c r="E36" s="136" t="s">
        <v>88</v>
      </c>
      <c r="F36" s="137"/>
      <c r="G36" s="138">
        <v>36351</v>
      </c>
      <c r="H36" s="139">
        <v>842957</v>
      </c>
      <c r="I36" s="150" t="s">
        <v>12</v>
      </c>
    </row>
    <row r="37" spans="1:9" ht="15.75" x14ac:dyDescent="0.25">
      <c r="A37" s="110">
        <v>31</v>
      </c>
      <c r="B37" s="134" t="s">
        <v>210</v>
      </c>
      <c r="C37" s="135" t="s">
        <v>91</v>
      </c>
      <c r="D37" s="135" t="s">
        <v>73</v>
      </c>
      <c r="E37" s="136" t="s">
        <v>88</v>
      </c>
      <c r="F37" s="137"/>
      <c r="G37" s="138">
        <v>30699</v>
      </c>
      <c r="H37" s="139">
        <v>272498</v>
      </c>
      <c r="I37" s="150" t="s">
        <v>12</v>
      </c>
    </row>
    <row r="38" spans="1:9" ht="15.75" x14ac:dyDescent="0.25">
      <c r="A38" s="133">
        <v>32</v>
      </c>
      <c r="B38" s="134" t="s">
        <v>188</v>
      </c>
      <c r="C38" s="135" t="s">
        <v>91</v>
      </c>
      <c r="D38" s="135" t="s">
        <v>73</v>
      </c>
      <c r="E38" s="136" t="s">
        <v>88</v>
      </c>
      <c r="F38" s="137"/>
      <c r="G38" s="138">
        <v>18367</v>
      </c>
      <c r="H38" s="139">
        <v>950820</v>
      </c>
      <c r="I38" s="150" t="s">
        <v>12</v>
      </c>
    </row>
    <row r="39" spans="1:9" ht="15.75" x14ac:dyDescent="0.25">
      <c r="A39" s="110">
        <v>33</v>
      </c>
      <c r="B39" s="134" t="s">
        <v>120</v>
      </c>
      <c r="C39" s="135" t="s">
        <v>91</v>
      </c>
      <c r="D39" s="135" t="s">
        <v>73</v>
      </c>
      <c r="E39" s="136" t="s">
        <v>88</v>
      </c>
      <c r="F39" s="137"/>
      <c r="G39" s="138">
        <v>25723</v>
      </c>
      <c r="H39" s="139">
        <v>656065</v>
      </c>
      <c r="I39" s="150" t="s">
        <v>12</v>
      </c>
    </row>
    <row r="40" spans="1:9" ht="15.75" x14ac:dyDescent="0.25">
      <c r="A40" s="133">
        <v>34</v>
      </c>
      <c r="B40" s="134" t="s">
        <v>189</v>
      </c>
      <c r="C40" s="135" t="s">
        <v>91</v>
      </c>
      <c r="D40" s="135" t="s">
        <v>73</v>
      </c>
      <c r="E40" s="136" t="s">
        <v>88</v>
      </c>
      <c r="F40" s="137"/>
      <c r="G40" s="138">
        <v>35294</v>
      </c>
      <c r="H40" s="139">
        <v>214461</v>
      </c>
      <c r="I40" s="150" t="s">
        <v>12</v>
      </c>
    </row>
    <row r="41" spans="1:9" ht="15.75" x14ac:dyDescent="0.25">
      <c r="A41" s="110">
        <v>35</v>
      </c>
      <c r="B41" s="134" t="s">
        <v>211</v>
      </c>
      <c r="C41" s="135" t="s">
        <v>91</v>
      </c>
      <c r="D41" s="135" t="s">
        <v>73</v>
      </c>
      <c r="E41" s="136" t="s">
        <v>88</v>
      </c>
      <c r="F41" s="137"/>
      <c r="G41" s="138">
        <v>37861</v>
      </c>
      <c r="H41" s="139" t="s">
        <v>12</v>
      </c>
      <c r="I41" s="150" t="s">
        <v>12</v>
      </c>
    </row>
    <row r="42" spans="1:9" ht="15.75" x14ac:dyDescent="0.25">
      <c r="A42" s="133">
        <v>36</v>
      </c>
      <c r="B42" s="134" t="s">
        <v>131</v>
      </c>
      <c r="C42" s="135" t="s">
        <v>91</v>
      </c>
      <c r="D42" s="135" t="s">
        <v>73</v>
      </c>
      <c r="E42" s="136" t="s">
        <v>88</v>
      </c>
      <c r="F42" s="137"/>
      <c r="G42" s="138">
        <v>36712</v>
      </c>
      <c r="H42" s="139" t="s">
        <v>12</v>
      </c>
      <c r="I42" s="150" t="s">
        <v>12</v>
      </c>
    </row>
    <row r="43" spans="1:9" ht="15.75" x14ac:dyDescent="0.25">
      <c r="A43" s="110">
        <v>37</v>
      </c>
      <c r="B43" s="134" t="s">
        <v>195</v>
      </c>
      <c r="C43" s="135" t="s">
        <v>91</v>
      </c>
      <c r="D43" s="135" t="s">
        <v>73</v>
      </c>
      <c r="E43" s="136" t="s">
        <v>88</v>
      </c>
      <c r="F43" s="137"/>
      <c r="G43" s="139" t="s">
        <v>12</v>
      </c>
      <c r="H43" s="139" t="s">
        <v>12</v>
      </c>
      <c r="I43" s="150" t="s">
        <v>12</v>
      </c>
    </row>
    <row r="44" spans="1:9" ht="15.75" x14ac:dyDescent="0.25">
      <c r="A44" s="133">
        <v>38</v>
      </c>
      <c r="B44" s="134" t="s">
        <v>98</v>
      </c>
      <c r="C44" s="135" t="s">
        <v>91</v>
      </c>
      <c r="D44" s="135" t="s">
        <v>73</v>
      </c>
      <c r="E44" s="136" t="s">
        <v>88</v>
      </c>
      <c r="F44" s="137"/>
      <c r="G44" s="138">
        <v>33708</v>
      </c>
      <c r="H44" s="139">
        <v>766219</v>
      </c>
      <c r="I44" s="150" t="s">
        <v>12</v>
      </c>
    </row>
    <row r="45" spans="1:9" ht="15.75" x14ac:dyDescent="0.25">
      <c r="A45" s="110">
        <v>39</v>
      </c>
      <c r="B45" s="134" t="s">
        <v>114</v>
      </c>
      <c r="C45" s="135" t="s">
        <v>91</v>
      </c>
      <c r="D45" s="135" t="s">
        <v>73</v>
      </c>
      <c r="E45" s="136" t="s">
        <v>88</v>
      </c>
      <c r="F45" s="137"/>
      <c r="G45" s="138">
        <v>24058</v>
      </c>
      <c r="H45" s="139">
        <v>270576</v>
      </c>
      <c r="I45" s="150" t="s">
        <v>12</v>
      </c>
    </row>
    <row r="46" spans="1:9" ht="15.75" x14ac:dyDescent="0.25">
      <c r="A46" s="133">
        <v>40</v>
      </c>
      <c r="B46" s="134" t="s">
        <v>96</v>
      </c>
      <c r="C46" s="135" t="s">
        <v>91</v>
      </c>
      <c r="D46" s="135" t="s">
        <v>73</v>
      </c>
      <c r="E46" s="136" t="s">
        <v>88</v>
      </c>
      <c r="F46" s="137"/>
      <c r="G46" s="138">
        <v>35858</v>
      </c>
      <c r="H46" s="139">
        <v>493813</v>
      </c>
      <c r="I46" s="150" t="s">
        <v>12</v>
      </c>
    </row>
    <row r="47" spans="1:9" ht="15.75" x14ac:dyDescent="0.25">
      <c r="A47" s="110">
        <v>41</v>
      </c>
      <c r="B47" s="134" t="s">
        <v>107</v>
      </c>
      <c r="C47" s="135" t="s">
        <v>91</v>
      </c>
      <c r="D47" s="135" t="s">
        <v>73</v>
      </c>
      <c r="E47" s="137"/>
      <c r="F47" s="136" t="s">
        <v>89</v>
      </c>
      <c r="G47" s="138">
        <v>24473</v>
      </c>
      <c r="H47" s="139">
        <v>250852</v>
      </c>
      <c r="I47" s="150" t="s">
        <v>12</v>
      </c>
    </row>
    <row r="48" spans="1:9" ht="15.75" x14ac:dyDescent="0.25">
      <c r="A48" s="133">
        <v>42</v>
      </c>
      <c r="B48" s="134" t="s">
        <v>212</v>
      </c>
      <c r="C48" s="135" t="s">
        <v>91</v>
      </c>
      <c r="D48" s="135" t="s">
        <v>73</v>
      </c>
      <c r="E48" s="136" t="s">
        <v>88</v>
      </c>
      <c r="F48" s="137"/>
      <c r="G48" s="138">
        <v>32469</v>
      </c>
      <c r="H48" s="139">
        <v>766029</v>
      </c>
      <c r="I48" s="150" t="s">
        <v>12</v>
      </c>
    </row>
    <row r="49" spans="1:9" ht="15.75" x14ac:dyDescent="0.25">
      <c r="A49" s="110">
        <v>43</v>
      </c>
      <c r="B49" s="134" t="s">
        <v>213</v>
      </c>
      <c r="C49" s="135" t="s">
        <v>91</v>
      </c>
      <c r="D49" s="135" t="s">
        <v>73</v>
      </c>
      <c r="E49" s="136" t="s">
        <v>88</v>
      </c>
      <c r="F49" s="137"/>
      <c r="G49" s="138">
        <v>29658</v>
      </c>
      <c r="H49" s="139">
        <v>250932</v>
      </c>
      <c r="I49" s="150" t="s">
        <v>12</v>
      </c>
    </row>
    <row r="50" spans="1:9" ht="15.75" x14ac:dyDescent="0.25">
      <c r="A50" s="133">
        <v>44</v>
      </c>
      <c r="B50" s="134" t="s">
        <v>190</v>
      </c>
      <c r="C50" s="135" t="s">
        <v>91</v>
      </c>
      <c r="D50" s="135" t="s">
        <v>73</v>
      </c>
      <c r="E50" s="136" t="s">
        <v>88</v>
      </c>
      <c r="F50" s="137"/>
      <c r="G50" s="138">
        <v>34308</v>
      </c>
      <c r="H50" s="139">
        <v>214335</v>
      </c>
      <c r="I50" s="150" t="s">
        <v>12</v>
      </c>
    </row>
    <row r="51" spans="1:9" ht="15.75" x14ac:dyDescent="0.25">
      <c r="A51" s="110">
        <v>45</v>
      </c>
      <c r="B51" s="134" t="s">
        <v>123</v>
      </c>
      <c r="C51" s="135" t="s">
        <v>91</v>
      </c>
      <c r="D51" s="135" t="s">
        <v>73</v>
      </c>
      <c r="E51" s="137"/>
      <c r="F51" s="136" t="s">
        <v>89</v>
      </c>
      <c r="G51" s="138">
        <v>29221</v>
      </c>
      <c r="H51" s="139">
        <v>250727</v>
      </c>
      <c r="I51" s="150" t="s">
        <v>12</v>
      </c>
    </row>
    <row r="52" spans="1:9" ht="15.75" x14ac:dyDescent="0.25">
      <c r="A52" s="133">
        <v>46</v>
      </c>
      <c r="B52" s="134" t="s">
        <v>124</v>
      </c>
      <c r="C52" s="135" t="s">
        <v>91</v>
      </c>
      <c r="D52" s="135" t="s">
        <v>73</v>
      </c>
      <c r="E52" s="137"/>
      <c r="F52" s="136" t="s">
        <v>89</v>
      </c>
      <c r="G52" s="138">
        <v>18207</v>
      </c>
      <c r="H52" s="139">
        <v>250891</v>
      </c>
      <c r="I52" s="150" t="s">
        <v>12</v>
      </c>
    </row>
    <row r="53" spans="1:9" ht="15.75" x14ac:dyDescent="0.25">
      <c r="A53" s="110">
        <v>47</v>
      </c>
      <c r="B53" s="134" t="s">
        <v>99</v>
      </c>
      <c r="C53" s="135" t="s">
        <v>91</v>
      </c>
      <c r="D53" s="135" t="s">
        <v>73</v>
      </c>
      <c r="E53" s="136" t="s">
        <v>88</v>
      </c>
      <c r="F53" s="137"/>
      <c r="G53" s="138">
        <v>35057</v>
      </c>
      <c r="H53" s="139">
        <v>843057</v>
      </c>
      <c r="I53" s="150" t="s">
        <v>12</v>
      </c>
    </row>
    <row r="54" spans="1:9" ht="15.75" x14ac:dyDescent="0.25">
      <c r="A54" s="133">
        <v>48</v>
      </c>
      <c r="B54" s="134" t="s">
        <v>115</v>
      </c>
      <c r="C54" s="135" t="s">
        <v>91</v>
      </c>
      <c r="D54" s="135" t="s">
        <v>73</v>
      </c>
      <c r="E54" s="136" t="s">
        <v>88</v>
      </c>
      <c r="F54" s="137"/>
      <c r="G54" s="138">
        <v>25934</v>
      </c>
      <c r="H54" s="139">
        <v>250610</v>
      </c>
      <c r="I54" s="150" t="s">
        <v>12</v>
      </c>
    </row>
    <row r="55" spans="1:9" ht="15.75" x14ac:dyDescent="0.25">
      <c r="A55" s="110">
        <v>49</v>
      </c>
      <c r="B55" s="134" t="s">
        <v>106</v>
      </c>
      <c r="C55" s="135" t="s">
        <v>91</v>
      </c>
      <c r="D55" s="135" t="s">
        <v>73</v>
      </c>
      <c r="E55" s="136" t="s">
        <v>88</v>
      </c>
      <c r="F55" s="137"/>
      <c r="G55" s="138">
        <v>36160</v>
      </c>
      <c r="H55" s="139">
        <v>852558</v>
      </c>
      <c r="I55" s="150" t="s">
        <v>12</v>
      </c>
    </row>
    <row r="56" spans="1:9" ht="15.75" x14ac:dyDescent="0.25">
      <c r="A56" s="133">
        <v>50</v>
      </c>
      <c r="B56" s="134" t="s">
        <v>125</v>
      </c>
      <c r="C56" s="135" t="s">
        <v>91</v>
      </c>
      <c r="D56" s="135" t="s">
        <v>73</v>
      </c>
      <c r="E56" s="136" t="s">
        <v>88</v>
      </c>
      <c r="F56" s="137"/>
      <c r="G56" s="138">
        <v>34088</v>
      </c>
      <c r="H56" s="139">
        <v>202281</v>
      </c>
      <c r="I56" s="150" t="s">
        <v>12</v>
      </c>
    </row>
    <row r="57" spans="1:9" ht="15.75" x14ac:dyDescent="0.25">
      <c r="A57" s="110">
        <v>51</v>
      </c>
      <c r="B57" s="134" t="s">
        <v>214</v>
      </c>
      <c r="C57" s="135" t="s">
        <v>91</v>
      </c>
      <c r="D57" s="135" t="s">
        <v>73</v>
      </c>
      <c r="E57" s="136" t="s">
        <v>88</v>
      </c>
      <c r="F57" s="137"/>
      <c r="G57" s="138">
        <v>21083</v>
      </c>
      <c r="H57" s="139">
        <v>259791</v>
      </c>
      <c r="I57" s="150" t="s">
        <v>12</v>
      </c>
    </row>
    <row r="58" spans="1:9" ht="15.75" x14ac:dyDescent="0.25">
      <c r="A58" s="133">
        <v>52</v>
      </c>
      <c r="B58" s="134" t="s">
        <v>215</v>
      </c>
      <c r="C58" s="135" t="s">
        <v>91</v>
      </c>
      <c r="D58" s="135" t="s">
        <v>73</v>
      </c>
      <c r="E58" s="136" t="s">
        <v>88</v>
      </c>
      <c r="F58" s="137"/>
      <c r="G58" s="138">
        <v>35680</v>
      </c>
      <c r="H58" s="139" t="s">
        <v>12</v>
      </c>
      <c r="I58" s="150" t="s">
        <v>12</v>
      </c>
    </row>
    <row r="59" spans="1:9" ht="15.75" x14ac:dyDescent="0.25">
      <c r="A59" s="110">
        <v>53</v>
      </c>
      <c r="B59" s="134" t="s">
        <v>183</v>
      </c>
      <c r="C59" s="135" t="s">
        <v>91</v>
      </c>
      <c r="D59" s="135" t="s">
        <v>73</v>
      </c>
      <c r="E59" s="136" t="s">
        <v>88</v>
      </c>
      <c r="F59" s="137"/>
      <c r="G59" s="138">
        <v>27634</v>
      </c>
      <c r="H59" s="139">
        <v>272715</v>
      </c>
      <c r="I59" s="150" t="s">
        <v>12</v>
      </c>
    </row>
    <row r="60" spans="1:9" ht="15.75" x14ac:dyDescent="0.25">
      <c r="A60" s="133">
        <v>54</v>
      </c>
      <c r="B60" s="134" t="s">
        <v>121</v>
      </c>
      <c r="C60" s="135" t="s">
        <v>91</v>
      </c>
      <c r="D60" s="135" t="s">
        <v>73</v>
      </c>
      <c r="E60" s="136" t="s">
        <v>88</v>
      </c>
      <c r="F60" s="137"/>
      <c r="G60" s="138">
        <v>32328</v>
      </c>
      <c r="H60" s="139">
        <v>711029</v>
      </c>
      <c r="I60" s="150" t="s">
        <v>12</v>
      </c>
    </row>
    <row r="61" spans="1:9" ht="15.75" x14ac:dyDescent="0.25">
      <c r="A61" s="110">
        <v>55</v>
      </c>
      <c r="B61" s="134" t="s">
        <v>122</v>
      </c>
      <c r="C61" s="135" t="s">
        <v>91</v>
      </c>
      <c r="D61" s="135" t="s">
        <v>73</v>
      </c>
      <c r="E61" s="136" t="s">
        <v>88</v>
      </c>
      <c r="F61" s="137"/>
      <c r="G61" s="138">
        <v>36404</v>
      </c>
      <c r="H61" s="139">
        <v>935772</v>
      </c>
      <c r="I61" s="150" t="s">
        <v>12</v>
      </c>
    </row>
    <row r="62" spans="1:9" ht="15.75" x14ac:dyDescent="0.25">
      <c r="A62" s="133">
        <v>56</v>
      </c>
      <c r="B62" s="134" t="s">
        <v>182</v>
      </c>
      <c r="C62" s="135" t="s">
        <v>91</v>
      </c>
      <c r="D62" s="135" t="s">
        <v>73</v>
      </c>
      <c r="E62" s="137"/>
      <c r="F62" s="136" t="s">
        <v>89</v>
      </c>
      <c r="G62" s="138">
        <v>31484</v>
      </c>
      <c r="H62" s="139">
        <v>656099</v>
      </c>
      <c r="I62" s="150" t="s">
        <v>12</v>
      </c>
    </row>
    <row r="63" spans="1:9" ht="15.75" x14ac:dyDescent="0.25">
      <c r="A63" s="110">
        <v>57</v>
      </c>
      <c r="B63" s="134" t="s">
        <v>219</v>
      </c>
      <c r="C63" s="135" t="s">
        <v>91</v>
      </c>
      <c r="D63" s="135" t="s">
        <v>73</v>
      </c>
      <c r="E63" s="137"/>
      <c r="F63" s="136" t="s">
        <v>89</v>
      </c>
      <c r="G63" s="138">
        <v>34394</v>
      </c>
      <c r="H63" s="139">
        <v>214359</v>
      </c>
      <c r="I63" s="150" t="s">
        <v>12</v>
      </c>
    </row>
    <row r="64" spans="1:9" ht="15.75" x14ac:dyDescent="0.25">
      <c r="A64" s="133">
        <v>58</v>
      </c>
      <c r="B64" s="140" t="s">
        <v>135</v>
      </c>
      <c r="C64" s="124" t="s">
        <v>91</v>
      </c>
      <c r="D64" s="124" t="s">
        <v>137</v>
      </c>
      <c r="E64" s="141" t="s">
        <v>88</v>
      </c>
      <c r="F64" s="141"/>
      <c r="G64" s="99">
        <v>32269</v>
      </c>
      <c r="H64" s="142">
        <v>766028</v>
      </c>
      <c r="I64" s="151" t="s">
        <v>12</v>
      </c>
    </row>
    <row r="65" spans="1:9" ht="15.75" x14ac:dyDescent="0.25">
      <c r="A65" s="110">
        <v>59</v>
      </c>
      <c r="B65" s="140" t="s">
        <v>136</v>
      </c>
      <c r="C65" s="124" t="s">
        <v>91</v>
      </c>
      <c r="D65" s="124" t="s">
        <v>137</v>
      </c>
      <c r="E65" s="141" t="s">
        <v>88</v>
      </c>
      <c r="F65" s="141"/>
      <c r="G65" s="99">
        <v>36660</v>
      </c>
      <c r="H65" s="142">
        <v>930762</v>
      </c>
      <c r="I65" s="151" t="s">
        <v>12</v>
      </c>
    </row>
    <row r="66" spans="1:9" ht="15.75" x14ac:dyDescent="0.25">
      <c r="A66" s="133">
        <v>60</v>
      </c>
      <c r="B66" s="140" t="s">
        <v>138</v>
      </c>
      <c r="C66" s="124" t="s">
        <v>91</v>
      </c>
      <c r="D66" s="124" t="s">
        <v>137</v>
      </c>
      <c r="E66" s="141" t="s">
        <v>88</v>
      </c>
      <c r="F66" s="141"/>
      <c r="G66" s="99">
        <v>17419</v>
      </c>
      <c r="H66" s="142">
        <v>250640</v>
      </c>
      <c r="I66" s="151" t="s">
        <v>12</v>
      </c>
    </row>
    <row r="67" spans="1:9" ht="15.75" x14ac:dyDescent="0.25">
      <c r="A67" s="110">
        <v>61</v>
      </c>
      <c r="B67" s="140" t="s">
        <v>139</v>
      </c>
      <c r="C67" s="124" t="s">
        <v>91</v>
      </c>
      <c r="D67" s="124" t="s">
        <v>137</v>
      </c>
      <c r="E67" s="141" t="s">
        <v>88</v>
      </c>
      <c r="F67" s="141"/>
      <c r="G67" s="99">
        <v>14646</v>
      </c>
      <c r="H67" s="142">
        <v>250605</v>
      </c>
      <c r="I67" s="151" t="s">
        <v>12</v>
      </c>
    </row>
    <row r="68" spans="1:9" ht="15.75" x14ac:dyDescent="0.25">
      <c r="A68" s="133">
        <v>62</v>
      </c>
      <c r="B68" s="140" t="s">
        <v>196</v>
      </c>
      <c r="C68" s="124" t="s">
        <v>91</v>
      </c>
      <c r="D68" s="124" t="s">
        <v>137</v>
      </c>
      <c r="E68" s="141" t="s">
        <v>88</v>
      </c>
      <c r="F68" s="141"/>
      <c r="G68" s="99">
        <v>28079</v>
      </c>
      <c r="H68" s="142">
        <v>272289</v>
      </c>
      <c r="I68" s="151" t="s">
        <v>12</v>
      </c>
    </row>
    <row r="69" spans="1:9" ht="15.75" x14ac:dyDescent="0.25">
      <c r="A69" s="110">
        <v>63</v>
      </c>
      <c r="B69" s="140" t="s">
        <v>140</v>
      </c>
      <c r="C69" s="124" t="s">
        <v>91</v>
      </c>
      <c r="D69" s="124" t="s">
        <v>137</v>
      </c>
      <c r="E69" s="141" t="s">
        <v>88</v>
      </c>
      <c r="F69" s="141"/>
      <c r="G69" s="99">
        <v>24659</v>
      </c>
      <c r="H69" s="142">
        <v>250906</v>
      </c>
      <c r="I69" s="151" t="s">
        <v>12</v>
      </c>
    </row>
    <row r="70" spans="1:9" ht="15.75" x14ac:dyDescent="0.25">
      <c r="A70" s="133">
        <v>64</v>
      </c>
      <c r="B70" s="140" t="s">
        <v>141</v>
      </c>
      <c r="C70" s="124" t="s">
        <v>91</v>
      </c>
      <c r="D70" s="124" t="s">
        <v>137</v>
      </c>
      <c r="E70" s="141" t="s">
        <v>88</v>
      </c>
      <c r="F70" s="141"/>
      <c r="G70" s="99">
        <v>29336</v>
      </c>
      <c r="H70" s="142">
        <v>250905</v>
      </c>
      <c r="I70" s="151" t="s">
        <v>12</v>
      </c>
    </row>
    <row r="71" spans="1:9" ht="15.75" x14ac:dyDescent="0.25">
      <c r="A71" s="110">
        <v>65</v>
      </c>
      <c r="B71" s="140" t="s">
        <v>142</v>
      </c>
      <c r="C71" s="124" t="s">
        <v>91</v>
      </c>
      <c r="D71" s="124" t="s">
        <v>137</v>
      </c>
      <c r="E71" s="141" t="s">
        <v>88</v>
      </c>
      <c r="F71" s="141"/>
      <c r="G71" s="99">
        <v>22666</v>
      </c>
      <c r="H71" s="142">
        <v>250863</v>
      </c>
      <c r="I71" s="151" t="s">
        <v>12</v>
      </c>
    </row>
    <row r="72" spans="1:9" ht="15.75" x14ac:dyDescent="0.25">
      <c r="A72" s="133">
        <v>66</v>
      </c>
      <c r="B72" s="140" t="s">
        <v>143</v>
      </c>
      <c r="C72" s="124" t="s">
        <v>91</v>
      </c>
      <c r="D72" s="124" t="s">
        <v>137</v>
      </c>
      <c r="E72" s="141" t="s">
        <v>88</v>
      </c>
      <c r="F72" s="141"/>
      <c r="G72" s="99">
        <v>26093</v>
      </c>
      <c r="H72" s="142">
        <v>250631</v>
      </c>
      <c r="I72" s="151" t="s">
        <v>12</v>
      </c>
    </row>
    <row r="73" spans="1:9" ht="15.75" x14ac:dyDescent="0.25">
      <c r="A73" s="110">
        <v>67</v>
      </c>
      <c r="B73" s="140" t="s">
        <v>144</v>
      </c>
      <c r="C73" s="124" t="s">
        <v>91</v>
      </c>
      <c r="D73" s="124" t="s">
        <v>137</v>
      </c>
      <c r="E73" s="141" t="s">
        <v>88</v>
      </c>
      <c r="F73" s="141"/>
      <c r="G73" s="99">
        <v>22666</v>
      </c>
      <c r="H73" s="142">
        <v>250642</v>
      </c>
      <c r="I73" s="151" t="s">
        <v>12</v>
      </c>
    </row>
    <row r="74" spans="1:9" ht="15.75" x14ac:dyDescent="0.25">
      <c r="A74" s="133">
        <v>68</v>
      </c>
      <c r="B74" s="140" t="s">
        <v>145</v>
      </c>
      <c r="C74" s="124" t="s">
        <v>91</v>
      </c>
      <c r="D74" s="124" t="s">
        <v>137</v>
      </c>
      <c r="E74" s="141" t="s">
        <v>88</v>
      </c>
      <c r="F74" s="141"/>
      <c r="G74" s="99">
        <v>31846</v>
      </c>
      <c r="H74" s="142">
        <v>250641</v>
      </c>
      <c r="I74" s="151" t="s">
        <v>12</v>
      </c>
    </row>
    <row r="75" spans="1:9" ht="15.75" x14ac:dyDescent="0.25">
      <c r="A75" s="110">
        <v>69</v>
      </c>
      <c r="B75" s="140" t="s">
        <v>146</v>
      </c>
      <c r="C75" s="124" t="s">
        <v>91</v>
      </c>
      <c r="D75" s="124" t="s">
        <v>137</v>
      </c>
      <c r="E75" s="141"/>
      <c r="F75" s="141" t="s">
        <v>89</v>
      </c>
      <c r="G75" s="99">
        <v>25512</v>
      </c>
      <c r="H75" s="142">
        <v>250617</v>
      </c>
      <c r="I75" s="151" t="s">
        <v>12</v>
      </c>
    </row>
    <row r="76" spans="1:9" ht="15.75" x14ac:dyDescent="0.25">
      <c r="A76" s="133">
        <v>70</v>
      </c>
      <c r="B76" s="140" t="s">
        <v>197</v>
      </c>
      <c r="C76" s="124" t="s">
        <v>91</v>
      </c>
      <c r="D76" s="124" t="s">
        <v>137</v>
      </c>
      <c r="E76" s="141" t="s">
        <v>88</v>
      </c>
      <c r="F76" s="141"/>
      <c r="G76" s="99">
        <v>34801</v>
      </c>
      <c r="H76" s="142">
        <v>712858</v>
      </c>
      <c r="I76" s="151" t="s">
        <v>12</v>
      </c>
    </row>
    <row r="77" spans="1:9" ht="15.75" x14ac:dyDescent="0.25">
      <c r="A77" s="110">
        <v>71</v>
      </c>
      <c r="B77" s="140" t="s">
        <v>147</v>
      </c>
      <c r="C77" s="124" t="s">
        <v>91</v>
      </c>
      <c r="D77" s="124" t="s">
        <v>137</v>
      </c>
      <c r="E77" s="143"/>
      <c r="F77" s="141" t="s">
        <v>89</v>
      </c>
      <c r="G77" s="99">
        <v>20486</v>
      </c>
      <c r="H77" s="142">
        <v>246085</v>
      </c>
      <c r="I77" s="151" t="s">
        <v>12</v>
      </c>
    </row>
    <row r="78" spans="1:9" ht="15.75" x14ac:dyDescent="0.25">
      <c r="A78" s="133">
        <v>72</v>
      </c>
      <c r="B78" s="140" t="s">
        <v>148</v>
      </c>
      <c r="C78" s="124" t="s">
        <v>91</v>
      </c>
      <c r="D78" s="124" t="s">
        <v>137</v>
      </c>
      <c r="E78" s="141" t="s">
        <v>88</v>
      </c>
      <c r="F78" s="141"/>
      <c r="G78" s="99">
        <v>33542</v>
      </c>
      <c r="H78" s="142">
        <v>766137</v>
      </c>
      <c r="I78" s="151" t="s">
        <v>12</v>
      </c>
    </row>
    <row r="79" spans="1:9" ht="15.75" x14ac:dyDescent="0.25">
      <c r="A79" s="110">
        <v>73</v>
      </c>
      <c r="B79" s="140" t="s">
        <v>149</v>
      </c>
      <c r="C79" s="124" t="s">
        <v>91</v>
      </c>
      <c r="D79" s="124" t="s">
        <v>137</v>
      </c>
      <c r="E79" s="141" t="s">
        <v>88</v>
      </c>
      <c r="F79" s="141"/>
      <c r="G79" s="99">
        <v>30066</v>
      </c>
      <c r="H79" s="142">
        <v>715335</v>
      </c>
      <c r="I79" s="151" t="s">
        <v>12</v>
      </c>
    </row>
    <row r="80" spans="1:9" ht="15.75" x14ac:dyDescent="0.25">
      <c r="A80" s="133">
        <v>74</v>
      </c>
      <c r="B80" s="140" t="s">
        <v>150</v>
      </c>
      <c r="C80" s="124" t="s">
        <v>91</v>
      </c>
      <c r="D80" s="124" t="s">
        <v>137</v>
      </c>
      <c r="E80" s="141" t="s">
        <v>88</v>
      </c>
      <c r="F80" s="141"/>
      <c r="G80" s="99">
        <v>32876</v>
      </c>
      <c r="H80" s="142">
        <v>711037</v>
      </c>
      <c r="I80" s="151" t="s">
        <v>12</v>
      </c>
    </row>
    <row r="81" spans="1:9" ht="15.75" x14ac:dyDescent="0.25">
      <c r="A81" s="110">
        <v>75</v>
      </c>
      <c r="B81" s="140" t="s">
        <v>151</v>
      </c>
      <c r="C81" s="124" t="s">
        <v>91</v>
      </c>
      <c r="D81" s="124" t="s">
        <v>137</v>
      </c>
      <c r="E81" s="141" t="s">
        <v>88</v>
      </c>
      <c r="F81" s="141"/>
      <c r="G81" s="99">
        <v>32883</v>
      </c>
      <c r="H81" s="142">
        <v>671656</v>
      </c>
      <c r="I81" s="151" t="s">
        <v>12</v>
      </c>
    </row>
    <row r="82" spans="1:9" ht="15.75" x14ac:dyDescent="0.25">
      <c r="A82" s="133">
        <v>76</v>
      </c>
      <c r="B82" s="140" t="s">
        <v>152</v>
      </c>
      <c r="C82" s="124" t="s">
        <v>91</v>
      </c>
      <c r="D82" s="124" t="s">
        <v>137</v>
      </c>
      <c r="E82" s="141" t="s">
        <v>88</v>
      </c>
      <c r="F82" s="141"/>
      <c r="G82" s="99">
        <v>27505</v>
      </c>
      <c r="H82" s="142">
        <v>250627</v>
      </c>
      <c r="I82" s="151" t="s">
        <v>12</v>
      </c>
    </row>
    <row r="83" spans="1:9" ht="15.75" x14ac:dyDescent="0.25">
      <c r="A83" s="110">
        <v>77</v>
      </c>
      <c r="B83" s="140" t="s">
        <v>153</v>
      </c>
      <c r="C83" s="124" t="s">
        <v>91</v>
      </c>
      <c r="D83" s="124" t="s">
        <v>137</v>
      </c>
      <c r="E83" s="141" t="s">
        <v>88</v>
      </c>
      <c r="F83" s="141"/>
      <c r="G83" s="99">
        <v>36521</v>
      </c>
      <c r="H83" s="142">
        <v>931883</v>
      </c>
      <c r="I83" s="151" t="s">
        <v>12</v>
      </c>
    </row>
    <row r="84" spans="1:9" ht="15.75" x14ac:dyDescent="0.25">
      <c r="A84" s="133">
        <v>78</v>
      </c>
      <c r="B84" s="140" t="s">
        <v>154</v>
      </c>
      <c r="C84" s="124" t="s">
        <v>91</v>
      </c>
      <c r="D84" s="124" t="s">
        <v>137</v>
      </c>
      <c r="E84" s="141"/>
      <c r="F84" s="141" t="s">
        <v>89</v>
      </c>
      <c r="G84" s="99">
        <v>33787</v>
      </c>
      <c r="H84" s="142">
        <v>66759</v>
      </c>
      <c r="I84" s="151" t="s">
        <v>12</v>
      </c>
    </row>
    <row r="85" spans="1:9" ht="15.75" x14ac:dyDescent="0.25">
      <c r="A85" s="110">
        <v>79</v>
      </c>
      <c r="B85" s="140" t="s">
        <v>155</v>
      </c>
      <c r="C85" s="124" t="s">
        <v>91</v>
      </c>
      <c r="D85" s="124" t="s">
        <v>137</v>
      </c>
      <c r="E85" s="141"/>
      <c r="F85" s="141" t="s">
        <v>89</v>
      </c>
      <c r="G85" s="99">
        <v>33858</v>
      </c>
      <c r="H85" s="142">
        <v>33361</v>
      </c>
      <c r="I85" s="151" t="s">
        <v>12</v>
      </c>
    </row>
    <row r="86" spans="1:9" ht="15.75" x14ac:dyDescent="0.25">
      <c r="A86" s="133">
        <v>80</v>
      </c>
      <c r="B86" s="140" t="s">
        <v>156</v>
      </c>
      <c r="C86" s="124" t="s">
        <v>91</v>
      </c>
      <c r="D86" s="124" t="s">
        <v>137</v>
      </c>
      <c r="E86" s="141" t="s">
        <v>88</v>
      </c>
      <c r="F86" s="141"/>
      <c r="G86" s="96" t="s">
        <v>12</v>
      </c>
      <c r="H86" s="142" t="s">
        <v>12</v>
      </c>
      <c r="I86" s="151" t="s">
        <v>12</v>
      </c>
    </row>
    <row r="87" spans="1:9" ht="15.75" x14ac:dyDescent="0.25">
      <c r="A87" s="110">
        <v>81</v>
      </c>
      <c r="B87" s="140" t="s">
        <v>157</v>
      </c>
      <c r="C87" s="124" t="s">
        <v>91</v>
      </c>
      <c r="D87" s="124" t="s">
        <v>137</v>
      </c>
      <c r="E87" s="141"/>
      <c r="F87" s="141" t="s">
        <v>89</v>
      </c>
      <c r="G87" s="99">
        <v>37286</v>
      </c>
      <c r="H87" s="142" t="s">
        <v>12</v>
      </c>
      <c r="I87" s="151" t="s">
        <v>12</v>
      </c>
    </row>
    <row r="88" spans="1:9" ht="15.75" x14ac:dyDescent="0.25">
      <c r="A88" s="133">
        <v>82</v>
      </c>
      <c r="B88" s="140" t="s">
        <v>158</v>
      </c>
      <c r="C88" s="124" t="s">
        <v>91</v>
      </c>
      <c r="D88" s="124" t="s">
        <v>137</v>
      </c>
      <c r="E88" s="141"/>
      <c r="F88" s="141" t="s">
        <v>89</v>
      </c>
      <c r="G88" s="99">
        <v>17840</v>
      </c>
      <c r="H88" s="142" t="s">
        <v>12</v>
      </c>
      <c r="I88" s="151" t="s">
        <v>12</v>
      </c>
    </row>
    <row r="89" spans="1:9" ht="15.75" x14ac:dyDescent="0.25">
      <c r="A89" s="110">
        <v>83</v>
      </c>
      <c r="B89" s="140" t="s">
        <v>159</v>
      </c>
      <c r="C89" s="124" t="s">
        <v>91</v>
      </c>
      <c r="D89" s="124" t="s">
        <v>137</v>
      </c>
      <c r="E89" s="141" t="s">
        <v>88</v>
      </c>
      <c r="F89" s="141"/>
      <c r="G89" s="99">
        <v>34927</v>
      </c>
      <c r="H89" s="142" t="s">
        <v>12</v>
      </c>
      <c r="I89" s="151" t="s">
        <v>12</v>
      </c>
    </row>
    <row r="90" spans="1:9" ht="15.75" x14ac:dyDescent="0.25">
      <c r="A90" s="133">
        <v>84</v>
      </c>
      <c r="B90" s="144" t="s">
        <v>160</v>
      </c>
      <c r="C90" s="145" t="s">
        <v>91</v>
      </c>
      <c r="D90" s="100" t="s">
        <v>63</v>
      </c>
      <c r="E90" s="112" t="s">
        <v>88</v>
      </c>
      <c r="F90" s="112"/>
      <c r="G90" s="108">
        <v>25715</v>
      </c>
      <c r="H90" s="137">
        <v>250678</v>
      </c>
      <c r="I90" s="152" t="s">
        <v>12</v>
      </c>
    </row>
    <row r="91" spans="1:9" ht="15.75" x14ac:dyDescent="0.25">
      <c r="A91" s="110">
        <v>85</v>
      </c>
      <c r="B91" s="144" t="s">
        <v>161</v>
      </c>
      <c r="C91" s="145" t="s">
        <v>91</v>
      </c>
      <c r="D91" s="100" t="s">
        <v>63</v>
      </c>
      <c r="E91" s="112" t="s">
        <v>88</v>
      </c>
      <c r="F91" s="112"/>
      <c r="G91" s="146">
        <v>19667</v>
      </c>
      <c r="H91" s="137">
        <v>250838</v>
      </c>
      <c r="I91" s="152" t="s">
        <v>12</v>
      </c>
    </row>
    <row r="92" spans="1:9" ht="15.75" x14ac:dyDescent="0.25">
      <c r="A92" s="133">
        <v>86</v>
      </c>
      <c r="B92" s="144" t="s">
        <v>162</v>
      </c>
      <c r="C92" s="145" t="s">
        <v>91</v>
      </c>
      <c r="D92" s="100" t="s">
        <v>63</v>
      </c>
      <c r="E92" s="112"/>
      <c r="F92" s="112" t="s">
        <v>89</v>
      </c>
      <c r="G92" s="146">
        <v>24990</v>
      </c>
      <c r="H92" s="137">
        <v>250693</v>
      </c>
      <c r="I92" s="152" t="s">
        <v>12</v>
      </c>
    </row>
    <row r="93" spans="1:9" ht="15.75" x14ac:dyDescent="0.25">
      <c r="A93" s="110">
        <v>87</v>
      </c>
      <c r="B93" s="144" t="s">
        <v>163</v>
      </c>
      <c r="C93" s="145" t="s">
        <v>91</v>
      </c>
      <c r="D93" s="100" t="s">
        <v>63</v>
      </c>
      <c r="E93" s="112" t="s">
        <v>88</v>
      </c>
      <c r="F93" s="112"/>
      <c r="G93" s="146">
        <v>24838</v>
      </c>
      <c r="H93" s="137">
        <v>250796</v>
      </c>
      <c r="I93" s="152" t="s">
        <v>12</v>
      </c>
    </row>
    <row r="94" spans="1:9" ht="15.75" x14ac:dyDescent="0.25">
      <c r="A94" s="133">
        <v>88</v>
      </c>
      <c r="B94" s="144" t="s">
        <v>164</v>
      </c>
      <c r="C94" s="145" t="s">
        <v>91</v>
      </c>
      <c r="D94" s="100" t="s">
        <v>63</v>
      </c>
      <c r="E94" s="112"/>
      <c r="F94" s="112" t="s">
        <v>89</v>
      </c>
      <c r="G94" s="146">
        <v>16257</v>
      </c>
      <c r="H94" s="137">
        <v>250793</v>
      </c>
      <c r="I94" s="152" t="s">
        <v>12</v>
      </c>
    </row>
    <row r="95" spans="1:9" ht="15.75" x14ac:dyDescent="0.25">
      <c r="A95" s="110">
        <v>89</v>
      </c>
      <c r="B95" s="144" t="s">
        <v>165</v>
      </c>
      <c r="C95" s="145" t="s">
        <v>91</v>
      </c>
      <c r="D95" s="100" t="s">
        <v>63</v>
      </c>
      <c r="E95" s="112" t="s">
        <v>88</v>
      </c>
      <c r="F95" s="112"/>
      <c r="G95" s="146">
        <v>16622</v>
      </c>
      <c r="H95" s="137">
        <v>250794</v>
      </c>
      <c r="I95" s="152" t="s">
        <v>12</v>
      </c>
    </row>
    <row r="96" spans="1:9" ht="15.75" x14ac:dyDescent="0.25">
      <c r="A96" s="133">
        <v>90</v>
      </c>
      <c r="B96" s="144" t="s">
        <v>166</v>
      </c>
      <c r="C96" s="145" t="s">
        <v>91</v>
      </c>
      <c r="D96" s="100" t="s">
        <v>63</v>
      </c>
      <c r="E96" s="112" t="s">
        <v>88</v>
      </c>
      <c r="F96" s="112"/>
      <c r="G96" s="146">
        <v>25569</v>
      </c>
      <c r="H96" s="137">
        <v>250651</v>
      </c>
      <c r="I96" s="152" t="s">
        <v>12</v>
      </c>
    </row>
    <row r="97" spans="1:9" ht="15.75" x14ac:dyDescent="0.25">
      <c r="A97" s="110">
        <v>91</v>
      </c>
      <c r="B97" s="144" t="s">
        <v>167</v>
      </c>
      <c r="C97" s="145" t="s">
        <v>91</v>
      </c>
      <c r="D97" s="100" t="s">
        <v>63</v>
      </c>
      <c r="E97" s="112" t="s">
        <v>88</v>
      </c>
      <c r="F97" s="112"/>
      <c r="G97" s="146">
        <v>30502</v>
      </c>
      <c r="H97" s="137">
        <v>259844</v>
      </c>
      <c r="I97" s="152" t="s">
        <v>12</v>
      </c>
    </row>
    <row r="98" spans="1:9" ht="15.75" x14ac:dyDescent="0.25">
      <c r="A98" s="133">
        <v>92</v>
      </c>
      <c r="B98" s="144" t="s">
        <v>168</v>
      </c>
      <c r="C98" s="145" t="s">
        <v>91</v>
      </c>
      <c r="D98" s="100" t="s">
        <v>63</v>
      </c>
      <c r="E98" s="112" t="s">
        <v>88</v>
      </c>
      <c r="F98" s="112"/>
      <c r="G98" s="146">
        <v>32527</v>
      </c>
      <c r="H98" s="137">
        <v>711007</v>
      </c>
      <c r="I98" s="152" t="s">
        <v>12</v>
      </c>
    </row>
    <row r="99" spans="1:9" ht="15.75" x14ac:dyDescent="0.25">
      <c r="A99" s="110">
        <v>93</v>
      </c>
      <c r="B99" s="144" t="s">
        <v>169</v>
      </c>
      <c r="C99" s="145" t="s">
        <v>91</v>
      </c>
      <c r="D99" s="100" t="s">
        <v>63</v>
      </c>
      <c r="E99" s="112"/>
      <c r="F99" s="112" t="s">
        <v>89</v>
      </c>
      <c r="G99" s="146">
        <v>32732</v>
      </c>
      <c r="H99" s="137">
        <v>250946</v>
      </c>
      <c r="I99" s="152" t="s">
        <v>12</v>
      </c>
    </row>
    <row r="100" spans="1:9" ht="15.75" x14ac:dyDescent="0.25">
      <c r="A100" s="133">
        <v>94</v>
      </c>
      <c r="B100" s="144" t="s">
        <v>170</v>
      </c>
      <c r="C100" s="145" t="s">
        <v>91</v>
      </c>
      <c r="D100" s="100" t="s">
        <v>63</v>
      </c>
      <c r="E100" s="112" t="s">
        <v>88</v>
      </c>
      <c r="F100" s="112"/>
      <c r="G100" s="146">
        <v>35431</v>
      </c>
      <c r="H100" s="137">
        <v>931706</v>
      </c>
      <c r="I100" s="152" t="s">
        <v>12</v>
      </c>
    </row>
    <row r="101" spans="1:9" ht="15.75" x14ac:dyDescent="0.25">
      <c r="A101" s="110">
        <v>95</v>
      </c>
      <c r="B101" s="144" t="s">
        <v>171</v>
      </c>
      <c r="C101" s="145" t="s">
        <v>91</v>
      </c>
      <c r="D101" s="100" t="s">
        <v>63</v>
      </c>
      <c r="E101" s="112"/>
      <c r="F101" s="112" t="s">
        <v>89</v>
      </c>
      <c r="G101" s="146">
        <v>27491</v>
      </c>
      <c r="H101" s="137">
        <v>250806</v>
      </c>
      <c r="I101" s="152" t="s">
        <v>12</v>
      </c>
    </row>
    <row r="102" spans="1:9" ht="15.75" x14ac:dyDescent="0.25">
      <c r="A102" s="133">
        <v>96</v>
      </c>
      <c r="B102" s="144" t="s">
        <v>172</v>
      </c>
      <c r="C102" s="145" t="s">
        <v>91</v>
      </c>
      <c r="D102" s="100" t="s">
        <v>63</v>
      </c>
      <c r="E102" s="112" t="s">
        <v>88</v>
      </c>
      <c r="F102" s="112"/>
      <c r="G102" s="146">
        <v>25709</v>
      </c>
      <c r="H102" s="137">
        <v>250691</v>
      </c>
      <c r="I102" s="152" t="s">
        <v>12</v>
      </c>
    </row>
    <row r="103" spans="1:9" ht="15.75" x14ac:dyDescent="0.25">
      <c r="A103" s="110">
        <v>97</v>
      </c>
      <c r="B103" s="144" t="s">
        <v>173</v>
      </c>
      <c r="C103" s="145" t="s">
        <v>91</v>
      </c>
      <c r="D103" s="100" t="s">
        <v>63</v>
      </c>
      <c r="E103" s="112"/>
      <c r="F103" s="112" t="s">
        <v>89</v>
      </c>
      <c r="G103" s="146">
        <v>18629</v>
      </c>
      <c r="H103" s="137">
        <v>250658</v>
      </c>
      <c r="I103" s="152" t="s">
        <v>12</v>
      </c>
    </row>
    <row r="104" spans="1:9" ht="15.75" x14ac:dyDescent="0.25">
      <c r="A104" s="133">
        <v>98</v>
      </c>
      <c r="B104" s="144" t="s">
        <v>174</v>
      </c>
      <c r="C104" s="145" t="s">
        <v>91</v>
      </c>
      <c r="D104" s="100" t="s">
        <v>63</v>
      </c>
      <c r="E104" s="112" t="s">
        <v>88</v>
      </c>
      <c r="F104" s="112"/>
      <c r="G104" s="146">
        <v>25569</v>
      </c>
      <c r="H104" s="137">
        <v>250699</v>
      </c>
      <c r="I104" s="152" t="s">
        <v>12</v>
      </c>
    </row>
    <row r="105" spans="1:9" ht="15.75" x14ac:dyDescent="0.25">
      <c r="A105" s="110">
        <v>99</v>
      </c>
      <c r="B105" s="144" t="s">
        <v>175</v>
      </c>
      <c r="C105" s="145" t="s">
        <v>91</v>
      </c>
      <c r="D105" s="100" t="s">
        <v>63</v>
      </c>
      <c r="E105" s="112"/>
      <c r="F105" s="112" t="s">
        <v>89</v>
      </c>
      <c r="G105" s="146">
        <v>30046</v>
      </c>
      <c r="H105" s="137">
        <v>250845</v>
      </c>
      <c r="I105" s="152" t="s">
        <v>12</v>
      </c>
    </row>
    <row r="106" spans="1:9" ht="15.75" x14ac:dyDescent="0.25">
      <c r="A106" s="133">
        <v>100</v>
      </c>
      <c r="B106" s="144" t="s">
        <v>176</v>
      </c>
      <c r="C106" s="145" t="s">
        <v>91</v>
      </c>
      <c r="D106" s="100" t="s">
        <v>63</v>
      </c>
      <c r="E106" s="112"/>
      <c r="F106" s="112" t="s">
        <v>89</v>
      </c>
      <c r="G106" s="146">
        <v>36224</v>
      </c>
      <c r="H106" s="137">
        <v>844669</v>
      </c>
      <c r="I106" s="152" t="s">
        <v>12</v>
      </c>
    </row>
    <row r="107" spans="1:9" ht="15.75" x14ac:dyDescent="0.25">
      <c r="A107" s="110">
        <v>101</v>
      </c>
      <c r="B107" s="144" t="s">
        <v>177</v>
      </c>
      <c r="C107" s="145" t="s">
        <v>91</v>
      </c>
      <c r="D107" s="100" t="s">
        <v>63</v>
      </c>
      <c r="E107" s="112" t="s">
        <v>88</v>
      </c>
      <c r="F107" s="112"/>
      <c r="G107" s="146">
        <v>34616</v>
      </c>
      <c r="H107" s="137">
        <v>406804</v>
      </c>
      <c r="I107" s="152" t="s">
        <v>12</v>
      </c>
    </row>
    <row r="108" spans="1:9" ht="15.75" x14ac:dyDescent="0.25">
      <c r="A108" s="133">
        <v>102</v>
      </c>
      <c r="B108" s="144" t="s">
        <v>178</v>
      </c>
      <c r="C108" s="145" t="s">
        <v>91</v>
      </c>
      <c r="D108" s="100" t="s">
        <v>63</v>
      </c>
      <c r="E108" s="112"/>
      <c r="F108" s="112" t="s">
        <v>89</v>
      </c>
      <c r="G108" s="146">
        <v>26685</v>
      </c>
      <c r="H108" s="137">
        <v>4894337</v>
      </c>
      <c r="I108" s="152" t="s">
        <v>12</v>
      </c>
    </row>
    <row r="109" spans="1:9" ht="15.75" x14ac:dyDescent="0.25">
      <c r="A109" s="110">
        <v>103</v>
      </c>
      <c r="B109" s="144" t="s">
        <v>179</v>
      </c>
      <c r="C109" s="145" t="s">
        <v>91</v>
      </c>
      <c r="D109" s="100" t="s">
        <v>63</v>
      </c>
      <c r="E109" s="112" t="s">
        <v>88</v>
      </c>
      <c r="F109" s="112"/>
      <c r="G109" s="146">
        <v>16534</v>
      </c>
      <c r="H109" s="137">
        <v>250666</v>
      </c>
      <c r="I109" s="152" t="s">
        <v>12</v>
      </c>
    </row>
    <row r="110" spans="1:9" ht="11.25" customHeight="1" x14ac:dyDescent="0.25">
      <c r="A110" s="128"/>
      <c r="B110" s="147"/>
      <c r="C110" s="130"/>
      <c r="D110" s="131"/>
      <c r="E110" s="131"/>
      <c r="F110" s="131"/>
      <c r="G110" s="128"/>
      <c r="H110" s="128"/>
      <c r="I110" s="148"/>
    </row>
    <row r="111" spans="1:9" ht="15.75" hidden="1" x14ac:dyDescent="0.25">
      <c r="A111" s="128"/>
      <c r="B111" s="147"/>
      <c r="C111" s="149"/>
      <c r="D111" s="131"/>
      <c r="E111" s="131"/>
      <c r="F111" s="131"/>
      <c r="G111" s="128"/>
      <c r="H111" s="128"/>
      <c r="I111" s="148"/>
    </row>
    <row r="112" spans="1:9" hidden="1" x14ac:dyDescent="0.25"/>
    <row r="113" spans="2:8" ht="2.25" customHeight="1" x14ac:dyDescent="0.25"/>
    <row r="114" spans="2:8" ht="27.75" customHeight="1" x14ac:dyDescent="0.25"/>
    <row r="115" spans="2:8" ht="20.25" x14ac:dyDescent="0.3">
      <c r="D115" s="343" t="s">
        <v>522</v>
      </c>
      <c r="E115" s="343"/>
      <c r="F115" s="343"/>
    </row>
    <row r="118" spans="2:8" ht="22.5" x14ac:dyDescent="0.3">
      <c r="B118" s="344" t="s">
        <v>74</v>
      </c>
      <c r="C118" s="344"/>
      <c r="D118" s="256"/>
      <c r="E118" s="256"/>
      <c r="F118" s="256"/>
      <c r="G118" s="344" t="s">
        <v>69</v>
      </c>
      <c r="H118" s="344"/>
    </row>
    <row r="119" spans="2:8" ht="22.5" x14ac:dyDescent="0.3">
      <c r="B119" s="256"/>
      <c r="C119" s="256"/>
      <c r="D119" s="256"/>
      <c r="E119" s="256"/>
      <c r="F119" s="256"/>
      <c r="G119" s="256"/>
      <c r="H119" s="256"/>
    </row>
    <row r="120" spans="2:8" ht="22.5" x14ac:dyDescent="0.3">
      <c r="B120" s="256"/>
      <c r="C120" s="256"/>
      <c r="D120" s="256"/>
      <c r="E120" s="256"/>
      <c r="F120" s="256"/>
      <c r="G120" s="256"/>
      <c r="H120" s="256"/>
    </row>
    <row r="121" spans="2:8" ht="38.25" customHeight="1" x14ac:dyDescent="0.3">
      <c r="B121" s="256"/>
      <c r="C121" s="256"/>
      <c r="D121" s="256"/>
      <c r="E121" s="256"/>
      <c r="F121" s="256"/>
      <c r="G121" s="256"/>
      <c r="H121" s="256"/>
    </row>
    <row r="122" spans="2:8" ht="22.5" x14ac:dyDescent="0.3">
      <c r="B122" s="344" t="s">
        <v>538</v>
      </c>
      <c r="C122" s="344"/>
      <c r="D122" s="256"/>
      <c r="E122" s="256"/>
      <c r="F122" s="256"/>
      <c r="G122" s="344" t="s">
        <v>539</v>
      </c>
      <c r="H122" s="344"/>
    </row>
    <row r="123" spans="2:8" ht="23.25" x14ac:dyDescent="0.35">
      <c r="B123" s="345" t="s">
        <v>512</v>
      </c>
      <c r="C123" s="345"/>
      <c r="D123" s="257"/>
      <c r="E123" s="257"/>
      <c r="F123" s="257"/>
      <c r="G123" s="345" t="s">
        <v>76</v>
      </c>
      <c r="H123" s="345"/>
    </row>
  </sheetData>
  <mergeCells count="16">
    <mergeCell ref="D115:F115"/>
    <mergeCell ref="B118:C118"/>
    <mergeCell ref="B122:C122"/>
    <mergeCell ref="B123:C123"/>
    <mergeCell ref="G118:H118"/>
    <mergeCell ref="G122:H122"/>
    <mergeCell ref="G123:H123"/>
    <mergeCell ref="A5:I5"/>
    <mergeCell ref="A6:A7"/>
    <mergeCell ref="B6:B7"/>
    <mergeCell ref="C6:C7"/>
    <mergeCell ref="D6:D7"/>
    <mergeCell ref="E6:F6"/>
    <mergeCell ref="G6:G7"/>
    <mergeCell ref="H6:H7"/>
    <mergeCell ref="I6:I7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4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I25"/>
  <sheetViews>
    <sheetView topLeftCell="A7" workbookViewId="0">
      <selection activeCell="H19" sqref="H19"/>
    </sheetView>
  </sheetViews>
  <sheetFormatPr defaultRowHeight="15" x14ac:dyDescent="0.25"/>
  <cols>
    <col min="1" max="1" width="7.28515625" customWidth="1"/>
    <col min="2" max="2" width="35.140625" customWidth="1"/>
    <col min="3" max="3" width="8" customWidth="1"/>
    <col min="4" max="4" width="7.28515625" customWidth="1"/>
    <col min="5" max="6" width="17" customWidth="1"/>
    <col min="7" max="7" width="53.140625" customWidth="1"/>
    <col min="8" max="8" width="27.42578125" customWidth="1"/>
    <col min="9" max="9" width="9.140625" customWidth="1"/>
  </cols>
  <sheetData>
    <row r="7" spans="1:9" ht="104.25" customHeight="1" x14ac:dyDescent="0.25"/>
    <row r="8" spans="1:9" ht="38.25" customHeight="1" x14ac:dyDescent="0.35">
      <c r="A8" s="346" t="s">
        <v>537</v>
      </c>
      <c r="B8" s="346"/>
      <c r="C8" s="346"/>
      <c r="D8" s="346"/>
      <c r="E8" s="346"/>
      <c r="F8" s="346"/>
      <c r="G8" s="346"/>
      <c r="H8" s="346"/>
      <c r="I8" s="346"/>
    </row>
    <row r="9" spans="1:9" ht="6" customHeight="1" thickBot="1" x14ac:dyDescent="0.3"/>
    <row r="10" spans="1:9" ht="17.25" thickTop="1" thickBot="1" x14ac:dyDescent="0.3">
      <c r="A10" s="347" t="s">
        <v>0</v>
      </c>
      <c r="B10" s="347" t="s">
        <v>1</v>
      </c>
      <c r="C10" s="348" t="s">
        <v>2</v>
      </c>
      <c r="D10" s="348"/>
      <c r="E10" s="347" t="s">
        <v>3</v>
      </c>
      <c r="F10" s="349" t="s">
        <v>5</v>
      </c>
      <c r="G10" s="349" t="s">
        <v>217</v>
      </c>
      <c r="H10" s="351" t="s">
        <v>218</v>
      </c>
      <c r="I10" s="349" t="s">
        <v>8</v>
      </c>
    </row>
    <row r="11" spans="1:9" ht="33" customHeight="1" thickTop="1" thickBot="1" x14ac:dyDescent="0.3">
      <c r="A11" s="347"/>
      <c r="B11" s="347"/>
      <c r="C11" s="166" t="s">
        <v>9</v>
      </c>
      <c r="D11" s="166" t="s">
        <v>10</v>
      </c>
      <c r="E11" s="347"/>
      <c r="F11" s="350"/>
      <c r="G11" s="350"/>
      <c r="H11" s="350"/>
      <c r="I11" s="350"/>
    </row>
    <row r="12" spans="1:9" ht="32.25" customHeight="1" thickTop="1" thickBot="1" x14ac:dyDescent="0.3">
      <c r="A12" s="92">
        <v>1</v>
      </c>
      <c r="B12" s="156" t="s">
        <v>225</v>
      </c>
      <c r="C12" s="157" t="s">
        <v>9</v>
      </c>
      <c r="D12" s="157"/>
      <c r="E12" s="158">
        <v>46053</v>
      </c>
      <c r="F12" s="155" t="s">
        <v>11</v>
      </c>
      <c r="G12" s="160" t="s">
        <v>226</v>
      </c>
      <c r="H12" s="161" t="s">
        <v>12</v>
      </c>
      <c r="I12" s="161" t="s">
        <v>12</v>
      </c>
    </row>
    <row r="13" spans="1:9" ht="32.25" customHeight="1" thickTop="1" thickBot="1" x14ac:dyDescent="0.3">
      <c r="A13" s="92">
        <v>2</v>
      </c>
      <c r="B13" s="156" t="s">
        <v>227</v>
      </c>
      <c r="C13" s="157"/>
      <c r="D13" s="157" t="s">
        <v>10</v>
      </c>
      <c r="E13" s="158">
        <v>46085</v>
      </c>
      <c r="F13" s="155" t="s">
        <v>11</v>
      </c>
      <c r="G13" s="160" t="s">
        <v>228</v>
      </c>
      <c r="H13" s="161" t="s">
        <v>12</v>
      </c>
      <c r="I13" s="161" t="s">
        <v>12</v>
      </c>
    </row>
    <row r="14" spans="1:9" ht="45" customHeight="1" thickTop="1" thickBot="1" x14ac:dyDescent="0.3">
      <c r="A14" s="159"/>
      <c r="B14" s="162"/>
      <c r="C14" s="164"/>
      <c r="D14" s="164"/>
      <c r="E14" s="165"/>
      <c r="F14" s="159"/>
      <c r="G14" s="163"/>
      <c r="H14" s="161"/>
      <c r="I14" s="161"/>
    </row>
    <row r="15" spans="1:9" ht="30" customHeight="1" thickTop="1" thickBot="1" x14ac:dyDescent="0.3">
      <c r="A15" s="159"/>
      <c r="B15" s="162"/>
      <c r="C15" s="164"/>
      <c r="D15" s="164"/>
      <c r="E15" s="165"/>
      <c r="F15" s="159"/>
      <c r="G15" s="163"/>
      <c r="H15" s="161"/>
      <c r="I15" s="161"/>
    </row>
    <row r="16" spans="1:9" ht="15" hidden="1" customHeight="1" thickTop="1" thickBot="1" x14ac:dyDescent="0.3">
      <c r="A16" s="121"/>
      <c r="B16" s="122"/>
      <c r="C16" s="120"/>
      <c r="D16" s="120"/>
      <c r="E16" s="121"/>
      <c r="F16" s="121"/>
      <c r="G16" s="123"/>
      <c r="H16" s="123"/>
      <c r="I16" s="123"/>
    </row>
    <row r="17" spans="1:9" ht="16.5" hidden="1" thickTop="1" thickBot="1" x14ac:dyDescent="0.3">
      <c r="A17" s="121"/>
      <c r="B17" s="122"/>
      <c r="C17" s="120"/>
      <c r="D17" s="120"/>
      <c r="E17" s="121"/>
      <c r="F17" s="121"/>
      <c r="G17" s="123"/>
      <c r="H17" s="123"/>
      <c r="I17" s="123"/>
    </row>
    <row r="18" spans="1:9" ht="46.5" customHeight="1" thickTop="1" x14ac:dyDescent="0.25"/>
    <row r="19" spans="1:9" ht="27" x14ac:dyDescent="0.35">
      <c r="D19" s="284" t="s">
        <v>556</v>
      </c>
      <c r="E19" s="284"/>
      <c r="F19" s="284"/>
      <c r="G19" s="284"/>
    </row>
    <row r="21" spans="1:9" ht="36" customHeight="1" x14ac:dyDescent="0.35">
      <c r="B21" s="283" t="s">
        <v>520</v>
      </c>
      <c r="C21" s="283"/>
      <c r="D21" s="254"/>
      <c r="E21" s="254"/>
      <c r="F21" s="254"/>
      <c r="G21" s="283" t="s">
        <v>521</v>
      </c>
      <c r="H21" s="283"/>
    </row>
    <row r="22" spans="1:9" x14ac:dyDescent="0.25">
      <c r="B22" s="14"/>
      <c r="C22" s="14"/>
      <c r="D22" s="14"/>
      <c r="E22" s="14"/>
      <c r="F22" s="14"/>
      <c r="G22" s="14"/>
      <c r="H22" s="14"/>
    </row>
    <row r="23" spans="1:9" ht="39.75" customHeight="1" x14ac:dyDescent="0.25">
      <c r="B23" s="14"/>
      <c r="C23" s="14"/>
      <c r="D23" s="14"/>
      <c r="E23" s="14"/>
      <c r="F23" s="14"/>
      <c r="G23" s="14"/>
      <c r="H23" s="14"/>
    </row>
    <row r="24" spans="1:9" ht="25.5" x14ac:dyDescent="0.35">
      <c r="B24" s="283" t="s">
        <v>535</v>
      </c>
      <c r="C24" s="283"/>
      <c r="D24" s="254"/>
      <c r="E24" s="254"/>
      <c r="F24" s="254"/>
      <c r="G24" s="283" t="s">
        <v>536</v>
      </c>
      <c r="H24" s="283"/>
    </row>
    <row r="25" spans="1:9" ht="25.5" x14ac:dyDescent="0.35">
      <c r="B25" s="352" t="s">
        <v>512</v>
      </c>
      <c r="C25" s="352"/>
      <c r="D25" s="255"/>
      <c r="E25" s="255"/>
      <c r="F25" s="255"/>
      <c r="G25" s="352" t="s">
        <v>76</v>
      </c>
      <c r="H25" s="352"/>
    </row>
  </sheetData>
  <mergeCells count="16">
    <mergeCell ref="B21:C21"/>
    <mergeCell ref="B24:C24"/>
    <mergeCell ref="B25:C25"/>
    <mergeCell ref="G21:H21"/>
    <mergeCell ref="G24:H24"/>
    <mergeCell ref="G25:H25"/>
    <mergeCell ref="D19:G19"/>
    <mergeCell ref="A8:I8"/>
    <mergeCell ref="A10:A11"/>
    <mergeCell ref="B10:B11"/>
    <mergeCell ref="C10:D10"/>
    <mergeCell ref="E10:E11"/>
    <mergeCell ref="F10:F11"/>
    <mergeCell ref="G10:G11"/>
    <mergeCell ref="H10:H11"/>
    <mergeCell ref="I10:I11"/>
  </mergeCells>
  <printOptions horizontalCentered="1"/>
  <pageMargins left="0.31496062992125984" right="0.31496062992125984" top="0.15748031496062992" bottom="0.15748031496062992" header="0.31496062992125984" footer="0.31496062992125984"/>
  <pageSetup scale="7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F34"/>
  <sheetViews>
    <sheetView topLeftCell="J7" zoomScale="60" zoomScaleNormal="60" workbookViewId="0">
      <selection activeCell="W22" sqref="W22:AI22"/>
    </sheetView>
  </sheetViews>
  <sheetFormatPr defaultRowHeight="15" x14ac:dyDescent="0.25"/>
  <cols>
    <col min="1" max="1" width="10" customWidth="1"/>
    <col min="2" max="2" width="20.7109375" customWidth="1"/>
    <col min="3" max="3" width="13.42578125" customWidth="1"/>
    <col min="4" max="4" width="9.85546875" bestFit="1" customWidth="1"/>
    <col min="5" max="5" width="12.28515625" customWidth="1"/>
    <col min="6" max="7" width="9.28515625" bestFit="1" customWidth="1"/>
    <col min="8" max="8" width="10.42578125" customWidth="1"/>
    <col min="9" max="31" width="9.28515625" bestFit="1" customWidth="1"/>
    <col min="33" max="33" width="10.140625" customWidth="1"/>
    <col min="34" max="34" width="11.5703125" bestFit="1" customWidth="1"/>
    <col min="38" max="38" width="10.85546875" customWidth="1"/>
    <col min="39" max="39" width="11.5703125" customWidth="1"/>
    <col min="53" max="53" width="10.5703125" bestFit="1" customWidth="1"/>
    <col min="54" max="58" width="9.28515625" bestFit="1" customWidth="1"/>
  </cols>
  <sheetData>
    <row r="5" spans="1:58" ht="136.5" customHeight="1" x14ac:dyDescent="0.25"/>
    <row r="6" spans="1:58" ht="90" x14ac:dyDescent="1.1499999999999999">
      <c r="A6" s="353" t="s">
        <v>519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  <c r="AD6" s="353"/>
      <c r="AE6" s="353"/>
      <c r="AF6" s="353"/>
      <c r="AG6" s="353"/>
      <c r="AH6" s="353"/>
      <c r="AI6" s="353"/>
      <c r="AJ6" s="353"/>
      <c r="AK6" s="353"/>
      <c r="AL6" s="353"/>
      <c r="AM6" s="353"/>
      <c r="AN6" s="353"/>
      <c r="AO6" s="353"/>
      <c r="AP6" s="353"/>
      <c r="AQ6" s="353"/>
      <c r="AR6" s="353"/>
      <c r="AS6" s="353"/>
      <c r="AT6" s="353"/>
      <c r="AU6" s="353"/>
      <c r="AV6" s="353"/>
      <c r="AW6" s="353"/>
      <c r="AX6" s="353"/>
      <c r="AY6" s="353"/>
      <c r="AZ6" s="353"/>
      <c r="BA6" s="353"/>
      <c r="BB6" s="353"/>
      <c r="BC6" s="353"/>
      <c r="BD6" s="353"/>
      <c r="BE6" s="353"/>
      <c r="BF6" s="353"/>
    </row>
    <row r="7" spans="1:58" ht="90" x14ac:dyDescent="1.1499999999999999">
      <c r="A7" s="353" t="s">
        <v>14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353"/>
      <c r="AQ7" s="353"/>
      <c r="AR7" s="353"/>
      <c r="AS7" s="353"/>
      <c r="AT7" s="353"/>
      <c r="AU7" s="353"/>
      <c r="AV7" s="353"/>
      <c r="AW7" s="353"/>
      <c r="AX7" s="353"/>
      <c r="AY7" s="353"/>
      <c r="AZ7" s="353"/>
      <c r="BA7" s="353"/>
      <c r="BB7" s="353"/>
      <c r="BC7" s="353"/>
      <c r="BD7" s="353"/>
      <c r="BE7" s="353"/>
      <c r="BF7" s="353"/>
    </row>
    <row r="8" spans="1:58" ht="77.25" customHeight="1" thickBot="1" x14ac:dyDescent="1.2">
      <c r="A8" s="353" t="s">
        <v>232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3"/>
      <c r="Z8" s="353"/>
      <c r="AA8" s="353"/>
      <c r="AB8" s="353"/>
      <c r="AC8" s="353"/>
      <c r="AD8" s="353"/>
      <c r="AE8" s="353"/>
      <c r="AF8" s="353"/>
      <c r="AG8" s="353"/>
      <c r="AH8" s="353"/>
      <c r="AI8" s="353"/>
      <c r="AJ8" s="353"/>
      <c r="AK8" s="353"/>
      <c r="AL8" s="353"/>
      <c r="AM8" s="353"/>
      <c r="AN8" s="353"/>
      <c r="AO8" s="353"/>
      <c r="AP8" s="353"/>
      <c r="AQ8" s="353"/>
      <c r="AR8" s="353"/>
      <c r="AS8" s="353"/>
      <c r="AT8" s="353"/>
      <c r="AU8" s="353"/>
      <c r="AV8" s="353"/>
      <c r="AW8" s="353"/>
      <c r="AX8" s="353"/>
      <c r="AY8" s="353"/>
      <c r="AZ8" s="353"/>
      <c r="BA8" s="353"/>
      <c r="BB8" s="353"/>
      <c r="BC8" s="353"/>
      <c r="BD8" s="353"/>
      <c r="BE8" s="353"/>
      <c r="BF8" s="353"/>
    </row>
    <row r="9" spans="1:58" ht="31.5" hidden="1" customHeight="1" thickBot="1" x14ac:dyDescent="0.4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</row>
    <row r="10" spans="1:58" ht="55.5" customHeight="1" thickTop="1" thickBot="1" x14ac:dyDescent="0.3">
      <c r="A10" s="354" t="s">
        <v>15</v>
      </c>
      <c r="B10" s="354" t="s">
        <v>16</v>
      </c>
      <c r="C10" s="355" t="s">
        <v>17</v>
      </c>
      <c r="D10" s="356" t="s">
        <v>18</v>
      </c>
      <c r="E10" s="356"/>
      <c r="F10" s="357" t="s">
        <v>19</v>
      </c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 t="s">
        <v>20</v>
      </c>
      <c r="AG10" s="357"/>
      <c r="AH10" s="357"/>
      <c r="AI10" s="357"/>
      <c r="AJ10" s="357"/>
      <c r="AK10" s="357"/>
      <c r="AL10" s="357"/>
      <c r="AM10" s="357"/>
      <c r="AN10" s="357"/>
      <c r="AO10" s="357"/>
      <c r="AP10" s="357" t="s">
        <v>21</v>
      </c>
      <c r="AQ10" s="357"/>
      <c r="AR10" s="357"/>
      <c r="AS10" s="357"/>
      <c r="AT10" s="357"/>
      <c r="AU10" s="357"/>
      <c r="AV10" s="357"/>
      <c r="AW10" s="357"/>
      <c r="AX10" s="357"/>
      <c r="AY10" s="357"/>
      <c r="AZ10" s="357"/>
      <c r="BA10" s="357" t="s">
        <v>22</v>
      </c>
      <c r="BB10" s="357"/>
      <c r="BC10" s="357"/>
      <c r="BD10" s="357"/>
      <c r="BE10" s="357"/>
      <c r="BF10" s="357"/>
    </row>
    <row r="11" spans="1:58" ht="39" customHeight="1" thickTop="1" thickBot="1" x14ac:dyDescent="0.3">
      <c r="A11" s="354"/>
      <c r="B11" s="354"/>
      <c r="C11" s="355"/>
      <c r="D11" s="358" t="s">
        <v>2</v>
      </c>
      <c r="E11" s="358"/>
      <c r="F11" s="358" t="s">
        <v>23</v>
      </c>
      <c r="G11" s="358"/>
      <c r="H11" s="359" t="s">
        <v>24</v>
      </c>
      <c r="I11" s="359"/>
      <c r="J11" s="358" t="s">
        <v>25</v>
      </c>
      <c r="K11" s="358"/>
      <c r="L11" s="358" t="s">
        <v>26</v>
      </c>
      <c r="M11" s="358"/>
      <c r="N11" s="358" t="s">
        <v>27</v>
      </c>
      <c r="O11" s="358"/>
      <c r="P11" s="358" t="s">
        <v>28</v>
      </c>
      <c r="Q11" s="358"/>
      <c r="R11" s="358" t="s">
        <v>29</v>
      </c>
      <c r="S11" s="358"/>
      <c r="T11" s="358" t="s">
        <v>30</v>
      </c>
      <c r="U11" s="358"/>
      <c r="V11" s="358" t="s">
        <v>31</v>
      </c>
      <c r="W11" s="358"/>
      <c r="X11" s="358" t="s">
        <v>32</v>
      </c>
      <c r="Y11" s="358"/>
      <c r="Z11" s="358" t="s">
        <v>33</v>
      </c>
      <c r="AA11" s="358"/>
      <c r="AB11" s="358" t="s">
        <v>34</v>
      </c>
      <c r="AC11" s="358"/>
      <c r="AD11" s="358" t="s">
        <v>231</v>
      </c>
      <c r="AE11" s="358"/>
      <c r="AF11" s="360" t="s">
        <v>36</v>
      </c>
      <c r="AG11" s="360" t="s">
        <v>37</v>
      </c>
      <c r="AH11" s="360" t="s">
        <v>38</v>
      </c>
      <c r="AI11" s="360" t="s">
        <v>39</v>
      </c>
      <c r="AJ11" s="360" t="s">
        <v>40</v>
      </c>
      <c r="AK11" s="360" t="s">
        <v>41</v>
      </c>
      <c r="AL11" s="360" t="s">
        <v>42</v>
      </c>
      <c r="AM11" s="360" t="s">
        <v>43</v>
      </c>
      <c r="AN11" s="363" t="s">
        <v>44</v>
      </c>
      <c r="AO11" s="360" t="s">
        <v>45</v>
      </c>
      <c r="AP11" s="361" t="s">
        <v>46</v>
      </c>
      <c r="AQ11" s="364" t="s">
        <v>47</v>
      </c>
      <c r="AR11" s="362" t="s">
        <v>48</v>
      </c>
      <c r="AS11" s="362" t="s">
        <v>49</v>
      </c>
      <c r="AT11" s="361" t="s">
        <v>50</v>
      </c>
      <c r="AU11" s="361" t="s">
        <v>51</v>
      </c>
      <c r="AV11" s="361"/>
      <c r="AW11" s="361" t="s">
        <v>52</v>
      </c>
      <c r="AX11" s="361" t="s">
        <v>53</v>
      </c>
      <c r="AY11" s="361"/>
      <c r="AZ11" s="361" t="s">
        <v>54</v>
      </c>
      <c r="BA11" s="366" t="s">
        <v>55</v>
      </c>
      <c r="BB11" s="366" t="s">
        <v>10</v>
      </c>
      <c r="BC11" s="366" t="s">
        <v>56</v>
      </c>
      <c r="BD11" s="366" t="s">
        <v>57</v>
      </c>
      <c r="BE11" s="366" t="s">
        <v>58</v>
      </c>
      <c r="BF11" s="366" t="s">
        <v>54</v>
      </c>
    </row>
    <row r="12" spans="1:58" ht="43.5" customHeight="1" thickTop="1" thickBot="1" x14ac:dyDescent="0.3">
      <c r="A12" s="354"/>
      <c r="B12" s="354"/>
      <c r="C12" s="355"/>
      <c r="D12" s="248" t="s">
        <v>10</v>
      </c>
      <c r="E12" s="248" t="s">
        <v>9</v>
      </c>
      <c r="F12" s="248" t="s">
        <v>10</v>
      </c>
      <c r="G12" s="248" t="s">
        <v>9</v>
      </c>
      <c r="H12" s="248" t="s">
        <v>10</v>
      </c>
      <c r="I12" s="248" t="s">
        <v>9</v>
      </c>
      <c r="J12" s="248" t="s">
        <v>10</v>
      </c>
      <c r="K12" s="248" t="s">
        <v>9</v>
      </c>
      <c r="L12" s="248" t="s">
        <v>10</v>
      </c>
      <c r="M12" s="248" t="s">
        <v>9</v>
      </c>
      <c r="N12" s="248" t="s">
        <v>10</v>
      </c>
      <c r="O12" s="248" t="s">
        <v>9</v>
      </c>
      <c r="P12" s="248" t="s">
        <v>10</v>
      </c>
      <c r="Q12" s="248" t="s">
        <v>9</v>
      </c>
      <c r="R12" s="248" t="s">
        <v>10</v>
      </c>
      <c r="S12" s="248" t="s">
        <v>9</v>
      </c>
      <c r="T12" s="248" t="s">
        <v>10</v>
      </c>
      <c r="U12" s="248" t="s">
        <v>9</v>
      </c>
      <c r="V12" s="248" t="s">
        <v>10</v>
      </c>
      <c r="W12" s="248" t="s">
        <v>9</v>
      </c>
      <c r="X12" s="248" t="s">
        <v>10</v>
      </c>
      <c r="Y12" s="248" t="s">
        <v>9</v>
      </c>
      <c r="Z12" s="248" t="s">
        <v>10</v>
      </c>
      <c r="AA12" s="248" t="s">
        <v>9</v>
      </c>
      <c r="AB12" s="248" t="s">
        <v>10</v>
      </c>
      <c r="AC12" s="248" t="s">
        <v>9</v>
      </c>
      <c r="AD12" s="248" t="s">
        <v>10</v>
      </c>
      <c r="AE12" s="248" t="s">
        <v>9</v>
      </c>
      <c r="AF12" s="360"/>
      <c r="AG12" s="360"/>
      <c r="AH12" s="360"/>
      <c r="AI12" s="360"/>
      <c r="AJ12" s="360"/>
      <c r="AK12" s="360"/>
      <c r="AL12" s="360"/>
      <c r="AM12" s="360"/>
      <c r="AN12" s="363"/>
      <c r="AO12" s="360"/>
      <c r="AP12" s="361"/>
      <c r="AQ12" s="364"/>
      <c r="AR12" s="362"/>
      <c r="AS12" s="362"/>
      <c r="AT12" s="361"/>
      <c r="AU12" s="249" t="s">
        <v>59</v>
      </c>
      <c r="AV12" s="249" t="s">
        <v>60</v>
      </c>
      <c r="AW12" s="361"/>
      <c r="AX12" s="249" t="s">
        <v>59</v>
      </c>
      <c r="AY12" s="249" t="s">
        <v>60</v>
      </c>
      <c r="AZ12" s="361"/>
      <c r="BA12" s="366"/>
      <c r="BB12" s="366"/>
      <c r="BC12" s="366"/>
      <c r="BD12" s="366"/>
      <c r="BE12" s="366"/>
      <c r="BF12" s="366"/>
    </row>
    <row r="13" spans="1:58" ht="34.5" thickTop="1" thickBot="1" x14ac:dyDescent="0.3">
      <c r="A13" s="31">
        <v>1</v>
      </c>
      <c r="B13" s="250" t="s">
        <v>63</v>
      </c>
      <c r="C13" s="211">
        <v>104</v>
      </c>
      <c r="D13" s="212">
        <f>SUM(F13,H13,,J13,L13,N13,P13,R13,T13,V13,X13,Z13,AB13,,AD13,)</f>
        <v>200</v>
      </c>
      <c r="E13" s="212">
        <f>SUM(G13,I13,K13,M13,O13,Q13,S13,U13,W13,Y13,AA13,AC13,AE13,)</f>
        <v>201</v>
      </c>
      <c r="F13" s="246">
        <v>16</v>
      </c>
      <c r="G13" s="246">
        <v>17</v>
      </c>
      <c r="H13" s="246">
        <v>32</v>
      </c>
      <c r="I13" s="246">
        <v>21</v>
      </c>
      <c r="J13" s="246">
        <v>9</v>
      </c>
      <c r="K13" s="246">
        <v>16</v>
      </c>
      <c r="L13" s="246">
        <v>14</v>
      </c>
      <c r="M13" s="246">
        <v>19</v>
      </c>
      <c r="N13" s="246">
        <v>18</v>
      </c>
      <c r="O13" s="246">
        <v>28</v>
      </c>
      <c r="P13" s="246">
        <v>35</v>
      </c>
      <c r="Q13" s="246">
        <v>25</v>
      </c>
      <c r="R13" s="246">
        <v>18</v>
      </c>
      <c r="S13" s="246">
        <v>15</v>
      </c>
      <c r="T13" s="246">
        <v>16</v>
      </c>
      <c r="U13" s="246">
        <v>9</v>
      </c>
      <c r="V13" s="246">
        <v>2</v>
      </c>
      <c r="W13" s="246">
        <v>6</v>
      </c>
      <c r="X13" s="246">
        <v>3</v>
      </c>
      <c r="Y13" s="246">
        <v>7</v>
      </c>
      <c r="Z13" s="246">
        <v>10</v>
      </c>
      <c r="AA13" s="246">
        <v>8</v>
      </c>
      <c r="AB13" s="246">
        <v>8</v>
      </c>
      <c r="AC13" s="246">
        <v>5</v>
      </c>
      <c r="AD13" s="246">
        <v>19</v>
      </c>
      <c r="AE13" s="246">
        <v>25</v>
      </c>
      <c r="AF13" s="220">
        <v>128</v>
      </c>
      <c r="AG13" s="220">
        <v>27</v>
      </c>
      <c r="AH13" s="220">
        <v>21</v>
      </c>
      <c r="AI13" s="220">
        <v>68</v>
      </c>
      <c r="AJ13" s="220">
        <v>29</v>
      </c>
      <c r="AK13" s="220">
        <v>94</v>
      </c>
      <c r="AL13" s="220">
        <v>6</v>
      </c>
      <c r="AM13" s="220">
        <v>28</v>
      </c>
      <c r="AN13" s="220">
        <v>0</v>
      </c>
      <c r="AO13" s="220">
        <v>0</v>
      </c>
      <c r="AP13" s="221">
        <v>12</v>
      </c>
      <c r="AQ13" s="221">
        <v>1</v>
      </c>
      <c r="AR13" s="221">
        <v>3</v>
      </c>
      <c r="AS13" s="221">
        <v>2</v>
      </c>
      <c r="AT13" s="221">
        <v>87</v>
      </c>
      <c r="AU13" s="221">
        <v>0</v>
      </c>
      <c r="AV13" s="221">
        <v>0</v>
      </c>
      <c r="AW13" s="221">
        <v>0</v>
      </c>
      <c r="AX13" s="221">
        <v>0</v>
      </c>
      <c r="AY13" s="221">
        <v>1</v>
      </c>
      <c r="AZ13" s="221">
        <v>295</v>
      </c>
      <c r="BA13" s="227">
        <v>401</v>
      </c>
      <c r="BB13" s="227">
        <v>0</v>
      </c>
      <c r="BC13" s="227">
        <v>0</v>
      </c>
      <c r="BD13" s="227">
        <v>0</v>
      </c>
      <c r="BE13" s="227">
        <v>0</v>
      </c>
      <c r="BF13" s="227">
        <v>0</v>
      </c>
    </row>
    <row r="14" spans="1:58" ht="42" thickTop="1" thickBot="1" x14ac:dyDescent="0.3">
      <c r="A14" s="31">
        <v>2</v>
      </c>
      <c r="B14" s="250" t="s">
        <v>62</v>
      </c>
      <c r="C14" s="211">
        <v>69</v>
      </c>
      <c r="D14" s="212">
        <f>SUM(F14,H14,J14,,L14,N14,P14,,R14,T14,V14,X14,,Z14,AB14,AD14,)</f>
        <v>140</v>
      </c>
      <c r="E14" s="212">
        <f>SUM(G14,I14,K14,M14,O14,,,Q14,S14,U14,W14,,Y14,AA14,AC14,,AE14,)</f>
        <v>131</v>
      </c>
      <c r="F14" s="246">
        <v>10</v>
      </c>
      <c r="G14" s="246">
        <v>7</v>
      </c>
      <c r="H14" s="246">
        <v>24</v>
      </c>
      <c r="I14" s="246">
        <v>14</v>
      </c>
      <c r="J14" s="246">
        <v>14</v>
      </c>
      <c r="K14" s="246">
        <v>20</v>
      </c>
      <c r="L14" s="246">
        <v>16</v>
      </c>
      <c r="M14" s="246">
        <v>17</v>
      </c>
      <c r="N14" s="246">
        <v>16</v>
      </c>
      <c r="O14" s="246">
        <v>10</v>
      </c>
      <c r="P14" s="246">
        <v>12</v>
      </c>
      <c r="Q14" s="246">
        <v>17</v>
      </c>
      <c r="R14" s="246">
        <v>7</v>
      </c>
      <c r="S14" s="246">
        <v>7</v>
      </c>
      <c r="T14" s="246">
        <v>8</v>
      </c>
      <c r="U14" s="246">
        <v>5</v>
      </c>
      <c r="V14" s="246">
        <v>2</v>
      </c>
      <c r="W14" s="246">
        <v>3</v>
      </c>
      <c r="X14" s="246">
        <v>7</v>
      </c>
      <c r="Y14" s="246">
        <v>11</v>
      </c>
      <c r="Z14" s="246">
        <v>9</v>
      </c>
      <c r="AA14" s="246">
        <v>2</v>
      </c>
      <c r="AB14" s="246">
        <v>2</v>
      </c>
      <c r="AC14" s="246">
        <v>1</v>
      </c>
      <c r="AD14" s="246">
        <v>13</v>
      </c>
      <c r="AE14" s="246">
        <v>17</v>
      </c>
      <c r="AF14" s="220">
        <v>44</v>
      </c>
      <c r="AG14" s="220">
        <v>51</v>
      </c>
      <c r="AH14" s="220">
        <v>0</v>
      </c>
      <c r="AI14" s="220">
        <v>62</v>
      </c>
      <c r="AJ14" s="220">
        <v>54</v>
      </c>
      <c r="AK14" s="220">
        <v>47</v>
      </c>
      <c r="AL14" s="220">
        <v>1</v>
      </c>
      <c r="AM14" s="220">
        <v>12</v>
      </c>
      <c r="AN14" s="220">
        <v>0</v>
      </c>
      <c r="AO14" s="220">
        <v>0</v>
      </c>
      <c r="AP14" s="221">
        <v>4</v>
      </c>
      <c r="AQ14" s="221">
        <v>0</v>
      </c>
      <c r="AR14" s="221">
        <v>0</v>
      </c>
      <c r="AS14" s="221">
        <v>2</v>
      </c>
      <c r="AT14" s="221">
        <v>59</v>
      </c>
      <c r="AU14" s="221">
        <v>0</v>
      </c>
      <c r="AV14" s="221">
        <v>0</v>
      </c>
      <c r="AW14" s="221">
        <v>0</v>
      </c>
      <c r="AX14" s="221">
        <v>0</v>
      </c>
      <c r="AY14" s="221">
        <v>0</v>
      </c>
      <c r="AZ14" s="221">
        <v>206</v>
      </c>
      <c r="BA14" s="227">
        <v>271</v>
      </c>
      <c r="BB14" s="227">
        <v>0</v>
      </c>
      <c r="BC14" s="227">
        <v>0</v>
      </c>
      <c r="BD14" s="227">
        <v>0</v>
      </c>
      <c r="BE14" s="227">
        <v>0</v>
      </c>
      <c r="BF14" s="227">
        <v>0</v>
      </c>
    </row>
    <row r="15" spans="1:58" ht="52.5" customHeight="1" thickTop="1" thickBot="1" x14ac:dyDescent="0.3">
      <c r="A15" s="251">
        <v>3</v>
      </c>
      <c r="B15" s="252" t="s">
        <v>73</v>
      </c>
      <c r="C15" s="213">
        <v>156</v>
      </c>
      <c r="D15" s="214">
        <f>SUM(F15,H15,J15,L15,N15,P15,R15,T15,V15,X15,Z15,AB15,AD15,)</f>
        <v>332</v>
      </c>
      <c r="E15" s="214">
        <f>SUM(G15,I15,K15,M15,O15,Q15,S15,U15,W15,Y15,,,,,AA15,AC15,AE15,)</f>
        <v>294</v>
      </c>
      <c r="F15" s="247">
        <v>37</v>
      </c>
      <c r="G15" s="247">
        <v>30</v>
      </c>
      <c r="H15" s="247">
        <v>49</v>
      </c>
      <c r="I15" s="247">
        <v>40</v>
      </c>
      <c r="J15" s="247">
        <v>30</v>
      </c>
      <c r="K15" s="247">
        <v>30</v>
      </c>
      <c r="L15" s="247">
        <v>28</v>
      </c>
      <c r="M15" s="247">
        <v>21</v>
      </c>
      <c r="N15" s="247">
        <v>33</v>
      </c>
      <c r="O15" s="247">
        <v>37</v>
      </c>
      <c r="P15" s="247">
        <v>45</v>
      </c>
      <c r="Q15" s="247">
        <v>36</v>
      </c>
      <c r="R15" s="247">
        <v>27</v>
      </c>
      <c r="S15" s="247">
        <v>26</v>
      </c>
      <c r="T15" s="247">
        <v>17</v>
      </c>
      <c r="U15" s="247">
        <v>13</v>
      </c>
      <c r="V15" s="247">
        <v>10</v>
      </c>
      <c r="W15" s="247">
        <v>6</v>
      </c>
      <c r="X15" s="247">
        <v>4</v>
      </c>
      <c r="Y15" s="247">
        <v>6</v>
      </c>
      <c r="Z15" s="247">
        <v>11</v>
      </c>
      <c r="AA15" s="247">
        <v>14</v>
      </c>
      <c r="AB15" s="247">
        <v>6</v>
      </c>
      <c r="AC15" s="247">
        <v>9</v>
      </c>
      <c r="AD15" s="247">
        <v>35</v>
      </c>
      <c r="AE15" s="247">
        <v>26</v>
      </c>
      <c r="AF15" s="222">
        <v>113</v>
      </c>
      <c r="AG15" s="220">
        <v>78</v>
      </c>
      <c r="AH15" s="220">
        <v>36</v>
      </c>
      <c r="AI15" s="220">
        <v>137</v>
      </c>
      <c r="AJ15" s="220">
        <v>62</v>
      </c>
      <c r="AK15" s="220">
        <v>150</v>
      </c>
      <c r="AL15" s="220">
        <v>15</v>
      </c>
      <c r="AM15" s="220">
        <v>33</v>
      </c>
      <c r="AN15" s="220">
        <v>2</v>
      </c>
      <c r="AO15" s="220">
        <v>0</v>
      </c>
      <c r="AP15" s="210">
        <v>29</v>
      </c>
      <c r="AQ15" s="210">
        <v>2</v>
      </c>
      <c r="AR15" s="210">
        <v>4</v>
      </c>
      <c r="AS15" s="210">
        <v>8</v>
      </c>
      <c r="AT15" s="210">
        <v>121</v>
      </c>
      <c r="AU15" s="210">
        <v>0</v>
      </c>
      <c r="AV15" s="210">
        <v>0</v>
      </c>
      <c r="AW15" s="210">
        <v>0</v>
      </c>
      <c r="AX15" s="210">
        <v>0</v>
      </c>
      <c r="AY15" s="210">
        <v>0</v>
      </c>
      <c r="AZ15" s="210">
        <v>462</v>
      </c>
      <c r="BA15" s="228">
        <v>626</v>
      </c>
      <c r="BB15" s="228">
        <v>0</v>
      </c>
      <c r="BC15" s="228">
        <v>0</v>
      </c>
      <c r="BD15" s="228">
        <v>0</v>
      </c>
      <c r="BE15" s="228">
        <v>0</v>
      </c>
      <c r="BF15" s="228">
        <v>0</v>
      </c>
    </row>
    <row r="16" spans="1:58" ht="14.25" hidden="1" customHeight="1" x14ac:dyDescent="0.25">
      <c r="A16" s="58"/>
      <c r="B16" s="59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</row>
    <row r="17" spans="1:58" ht="48.75" customHeight="1" thickBot="1" x14ac:dyDescent="0.3">
      <c r="A17" s="301" t="s">
        <v>64</v>
      </c>
      <c r="B17" s="302"/>
      <c r="C17" s="216">
        <f t="shared" ref="C17:BF17" si="0">SUM(C13:C15)</f>
        <v>329</v>
      </c>
      <c r="D17" s="217">
        <f t="shared" si="0"/>
        <v>672</v>
      </c>
      <c r="E17" s="218">
        <f t="shared" si="0"/>
        <v>626</v>
      </c>
      <c r="F17" s="218">
        <f t="shared" si="0"/>
        <v>63</v>
      </c>
      <c r="G17" s="218">
        <f t="shared" si="0"/>
        <v>54</v>
      </c>
      <c r="H17" s="218">
        <f t="shared" si="0"/>
        <v>105</v>
      </c>
      <c r="I17" s="218">
        <f t="shared" si="0"/>
        <v>75</v>
      </c>
      <c r="J17" s="218">
        <f t="shared" si="0"/>
        <v>53</v>
      </c>
      <c r="K17" s="218">
        <f t="shared" si="0"/>
        <v>66</v>
      </c>
      <c r="L17" s="218">
        <f t="shared" si="0"/>
        <v>58</v>
      </c>
      <c r="M17" s="218">
        <f t="shared" si="0"/>
        <v>57</v>
      </c>
      <c r="N17" s="218">
        <f t="shared" si="0"/>
        <v>67</v>
      </c>
      <c r="O17" s="218">
        <f t="shared" si="0"/>
        <v>75</v>
      </c>
      <c r="P17" s="218">
        <f t="shared" si="0"/>
        <v>92</v>
      </c>
      <c r="Q17" s="218">
        <f t="shared" si="0"/>
        <v>78</v>
      </c>
      <c r="R17" s="218">
        <f t="shared" si="0"/>
        <v>52</v>
      </c>
      <c r="S17" s="218">
        <f t="shared" si="0"/>
        <v>48</v>
      </c>
      <c r="T17" s="218">
        <f t="shared" si="0"/>
        <v>41</v>
      </c>
      <c r="U17" s="218">
        <f t="shared" si="0"/>
        <v>27</v>
      </c>
      <c r="V17" s="218">
        <f t="shared" si="0"/>
        <v>14</v>
      </c>
      <c r="W17" s="218">
        <f t="shared" si="0"/>
        <v>15</v>
      </c>
      <c r="X17" s="218">
        <f t="shared" si="0"/>
        <v>14</v>
      </c>
      <c r="Y17" s="218">
        <f t="shared" si="0"/>
        <v>24</v>
      </c>
      <c r="Z17" s="218">
        <f t="shared" si="0"/>
        <v>30</v>
      </c>
      <c r="AA17" s="218">
        <f t="shared" si="0"/>
        <v>24</v>
      </c>
      <c r="AB17" s="218">
        <f t="shared" si="0"/>
        <v>16</v>
      </c>
      <c r="AC17" s="218">
        <f t="shared" si="0"/>
        <v>15</v>
      </c>
      <c r="AD17" s="218">
        <f t="shared" si="0"/>
        <v>67</v>
      </c>
      <c r="AE17" s="219">
        <f t="shared" si="0"/>
        <v>68</v>
      </c>
      <c r="AF17" s="224">
        <f>SUM(AF13:AF15)</f>
        <v>285</v>
      </c>
      <c r="AG17" s="224">
        <f t="shared" si="0"/>
        <v>156</v>
      </c>
      <c r="AH17" s="224">
        <f t="shared" si="0"/>
        <v>57</v>
      </c>
      <c r="AI17" s="224">
        <f t="shared" si="0"/>
        <v>267</v>
      </c>
      <c r="AJ17" s="224">
        <f>SUM(AJ13:AJ15)</f>
        <v>145</v>
      </c>
      <c r="AK17" s="224">
        <f t="shared" si="0"/>
        <v>291</v>
      </c>
      <c r="AL17" s="224">
        <f t="shared" si="0"/>
        <v>22</v>
      </c>
      <c r="AM17" s="224">
        <f t="shared" si="0"/>
        <v>73</v>
      </c>
      <c r="AN17" s="224">
        <f t="shared" si="0"/>
        <v>2</v>
      </c>
      <c r="AO17" s="224">
        <f t="shared" si="0"/>
        <v>0</v>
      </c>
      <c r="AP17" s="225">
        <f t="shared" si="0"/>
        <v>45</v>
      </c>
      <c r="AQ17" s="225">
        <f t="shared" si="0"/>
        <v>3</v>
      </c>
      <c r="AR17" s="225">
        <f t="shared" si="0"/>
        <v>7</v>
      </c>
      <c r="AS17" s="225">
        <f t="shared" si="0"/>
        <v>12</v>
      </c>
      <c r="AT17" s="225">
        <f t="shared" si="0"/>
        <v>267</v>
      </c>
      <c r="AU17" s="225">
        <f t="shared" si="0"/>
        <v>0</v>
      </c>
      <c r="AV17" s="226">
        <f t="shared" si="0"/>
        <v>0</v>
      </c>
      <c r="AW17" s="225">
        <f t="shared" si="0"/>
        <v>0</v>
      </c>
      <c r="AX17" s="225">
        <f t="shared" si="0"/>
        <v>0</v>
      </c>
      <c r="AY17" s="225">
        <f t="shared" si="0"/>
        <v>1</v>
      </c>
      <c r="AZ17" s="225">
        <f>SUM(AZ13:AZ15)</f>
        <v>963</v>
      </c>
      <c r="BA17" s="229">
        <f t="shared" si="0"/>
        <v>1298</v>
      </c>
      <c r="BB17" s="229">
        <f t="shared" si="0"/>
        <v>0</v>
      </c>
      <c r="BC17" s="229">
        <f t="shared" si="0"/>
        <v>0</v>
      </c>
      <c r="BD17" s="229">
        <f t="shared" si="0"/>
        <v>0</v>
      </c>
      <c r="BE17" s="229">
        <f t="shared" si="0"/>
        <v>0</v>
      </c>
      <c r="BF17" s="229">
        <f t="shared" si="0"/>
        <v>0</v>
      </c>
    </row>
    <row r="18" spans="1:58" ht="62.25" thickTop="1" thickBot="1" x14ac:dyDescent="0.3">
      <c r="A18" s="303"/>
      <c r="B18" s="304"/>
      <c r="C18" s="69"/>
      <c r="D18" s="368">
        <f>SUM(D17:E17)</f>
        <v>1298</v>
      </c>
      <c r="E18" s="365"/>
      <c r="F18" s="365">
        <f>SUM(F17:AE17)</f>
        <v>1298</v>
      </c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  <c r="X18" s="365"/>
      <c r="Y18" s="365"/>
      <c r="Z18" s="365"/>
      <c r="AA18" s="365"/>
      <c r="AB18" s="365"/>
      <c r="AC18" s="365"/>
      <c r="AD18" s="365"/>
      <c r="AE18" s="369"/>
      <c r="AF18" s="365">
        <f>SUM(AF17:AO17)</f>
        <v>1298</v>
      </c>
      <c r="AG18" s="365"/>
      <c r="AH18" s="365"/>
      <c r="AI18" s="365"/>
      <c r="AJ18" s="365"/>
      <c r="AK18" s="365"/>
      <c r="AL18" s="365"/>
      <c r="AM18" s="365"/>
      <c r="AN18" s="365"/>
      <c r="AO18" s="365"/>
      <c r="AP18" s="365">
        <f>SUM(AP17:AZ17)</f>
        <v>1298</v>
      </c>
      <c r="AQ18" s="365"/>
      <c r="AR18" s="365"/>
      <c r="AS18" s="365"/>
      <c r="AT18" s="365"/>
      <c r="AU18" s="365"/>
      <c r="AV18" s="365"/>
      <c r="AW18" s="365"/>
      <c r="AX18" s="365"/>
      <c r="AY18" s="365"/>
      <c r="AZ18" s="365"/>
      <c r="BA18" s="365">
        <f>SUM(BA17:BF17)</f>
        <v>1298</v>
      </c>
      <c r="BB18" s="365"/>
      <c r="BC18" s="365"/>
      <c r="BD18" s="365"/>
      <c r="BE18" s="365"/>
      <c r="BF18" s="365"/>
    </row>
    <row r="19" spans="1:58" ht="15.75" thickTop="1" x14ac:dyDescent="0.25"/>
    <row r="20" spans="1:58" ht="31.5" customHeight="1" x14ac:dyDescent="0.25"/>
    <row r="21" spans="1:58" ht="66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58" ht="35.25" x14ac:dyDescent="0.5">
      <c r="A22" s="3"/>
      <c r="B22" s="3"/>
      <c r="C22" s="171"/>
      <c r="D22" s="171"/>
      <c r="E22" s="171"/>
      <c r="F22" s="5"/>
      <c r="G22" s="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00" t="s">
        <v>557</v>
      </c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9"/>
      <c r="AK22" s="9"/>
      <c r="AL22" s="9"/>
      <c r="AM22" s="10"/>
      <c r="AN22" s="10"/>
      <c r="AO22" s="10"/>
      <c r="AP22" s="10"/>
      <c r="AQ22" s="5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</row>
    <row r="23" spans="1:58" ht="36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</row>
    <row r="24" spans="1:58" ht="15.7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</row>
    <row r="25" spans="1:58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58" ht="45" x14ac:dyDescent="0.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67" t="s">
        <v>66</v>
      </c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  <c r="AL26" s="367"/>
      <c r="AM26" s="209" t="s">
        <v>67</v>
      </c>
      <c r="AN26" s="209" t="s">
        <v>68</v>
      </c>
      <c r="AO26" s="209"/>
      <c r="AP26" s="367" t="s">
        <v>69</v>
      </c>
      <c r="AQ26" s="367"/>
      <c r="AR26" s="367"/>
      <c r="AS26" s="367"/>
      <c r="AT26" s="367"/>
      <c r="AU26" s="367"/>
      <c r="AV26" s="367"/>
      <c r="AW26" s="367"/>
      <c r="AX26" s="7"/>
      <c r="AY26" s="13"/>
      <c r="AZ26" s="2"/>
      <c r="BA26" s="2"/>
      <c r="BB26" s="2"/>
      <c r="BC26" s="2"/>
      <c r="BD26" s="2"/>
      <c r="BE26" s="2"/>
      <c r="BF26" s="2"/>
    </row>
    <row r="27" spans="1:58" x14ac:dyDescent="0.25"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</row>
    <row r="28" spans="1:58" x14ac:dyDescent="0.25"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</row>
    <row r="29" spans="1:58" x14ac:dyDescent="0.25"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</row>
    <row r="32" spans="1:58" ht="83.25" customHeight="1" x14ac:dyDescent="0.45"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5"/>
      <c r="AN32" s="15"/>
      <c r="AO32" s="15"/>
      <c r="AP32" s="15"/>
      <c r="AQ32" s="15"/>
      <c r="AR32" s="15"/>
      <c r="AS32" s="14"/>
      <c r="AT32" s="14"/>
      <c r="AU32" s="14"/>
    </row>
    <row r="33" spans="13:55" ht="61.5" x14ac:dyDescent="0.85">
      <c r="M33" s="1" t="s">
        <v>223</v>
      </c>
      <c r="N33" s="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 t="s">
        <v>518</v>
      </c>
      <c r="AN33" s="230"/>
      <c r="AO33" s="231"/>
      <c r="AP33" s="231"/>
      <c r="AQ33" s="233"/>
      <c r="AR33" s="233"/>
      <c r="AS33" s="233"/>
      <c r="AT33" s="233"/>
      <c r="AU33" s="233"/>
      <c r="AV33" s="233"/>
      <c r="AW33" s="233"/>
      <c r="AX33" s="234"/>
      <c r="AY33" s="234"/>
      <c r="AZ33" s="16"/>
      <c r="BA33" s="16"/>
      <c r="BB33" s="16"/>
      <c r="BC33" s="70"/>
    </row>
    <row r="34" spans="13:55" ht="61.5" x14ac:dyDescent="0.85">
      <c r="M34" s="1" t="s">
        <v>224</v>
      </c>
      <c r="N34" s="1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 t="s">
        <v>222</v>
      </c>
      <c r="AN34" s="230"/>
      <c r="AO34" s="230"/>
      <c r="AP34" s="230"/>
      <c r="AQ34" s="232"/>
      <c r="AR34" s="232"/>
      <c r="AS34" s="232"/>
      <c r="AT34" s="232"/>
      <c r="AU34" s="232"/>
      <c r="AV34" s="234"/>
      <c r="AW34" s="234"/>
      <c r="AX34" s="234"/>
      <c r="AY34" s="234"/>
      <c r="AZ34" s="16"/>
      <c r="BA34" s="16"/>
      <c r="BB34" s="16"/>
      <c r="BC34" s="70"/>
    </row>
  </sheetData>
  <mergeCells count="61">
    <mergeCell ref="AP26:AW26"/>
    <mergeCell ref="X25:AL25"/>
    <mergeCell ref="M26:W26"/>
    <mergeCell ref="X26:AL26"/>
    <mergeCell ref="A17:B18"/>
    <mergeCell ref="D18:E18"/>
    <mergeCell ref="F18:AE18"/>
    <mergeCell ref="AF18:AO18"/>
    <mergeCell ref="W22:AI22"/>
    <mergeCell ref="AP18:AZ18"/>
    <mergeCell ref="BA18:BF18"/>
    <mergeCell ref="BA11:BA12"/>
    <mergeCell ref="BB11:BB12"/>
    <mergeCell ref="BC11:BC12"/>
    <mergeCell ref="BD11:BD12"/>
    <mergeCell ref="BE11:BE12"/>
    <mergeCell ref="BF11:BF12"/>
    <mergeCell ref="AZ11:AZ12"/>
    <mergeCell ref="AR11:AR12"/>
    <mergeCell ref="AM11:AM12"/>
    <mergeCell ref="AN11:AN12"/>
    <mergeCell ref="AO11:AO12"/>
    <mergeCell ref="AP11:AP12"/>
    <mergeCell ref="AQ11:AQ12"/>
    <mergeCell ref="AS11:AS12"/>
    <mergeCell ref="AT11:AT12"/>
    <mergeCell ref="AU11:AV11"/>
    <mergeCell ref="AW11:AW12"/>
    <mergeCell ref="AX11:AY11"/>
    <mergeCell ref="N11:O11"/>
    <mergeCell ref="P11:Q11"/>
    <mergeCell ref="R11:S11"/>
    <mergeCell ref="T11:U11"/>
    <mergeCell ref="AL11:AL12"/>
    <mergeCell ref="V11:W11"/>
    <mergeCell ref="X11:Y11"/>
    <mergeCell ref="Z11:AA11"/>
    <mergeCell ref="AB11:AC11"/>
    <mergeCell ref="AD11:AE11"/>
    <mergeCell ref="AF11:AF12"/>
    <mergeCell ref="AG11:AG12"/>
    <mergeCell ref="AH11:AH12"/>
    <mergeCell ref="AI11:AI12"/>
    <mergeCell ref="AJ11:AJ12"/>
    <mergeCell ref="AK11:AK12"/>
    <mergeCell ref="A6:BF6"/>
    <mergeCell ref="A7:BF7"/>
    <mergeCell ref="A8:BF8"/>
    <mergeCell ref="A10:A12"/>
    <mergeCell ref="B10:B12"/>
    <mergeCell ref="C10:C12"/>
    <mergeCell ref="D10:E10"/>
    <mergeCell ref="F10:AE10"/>
    <mergeCell ref="AF10:AO10"/>
    <mergeCell ref="AP10:AZ10"/>
    <mergeCell ref="BA10:BF10"/>
    <mergeCell ref="D11:E11"/>
    <mergeCell ref="F11:G11"/>
    <mergeCell ref="H11:I11"/>
    <mergeCell ref="J11:K11"/>
    <mergeCell ref="L11:M11"/>
  </mergeCells>
  <printOptions horizontalCentered="1"/>
  <pageMargins left="0.31496062992125984" right="0.31496062992125984" top="0.15748031496062992" bottom="0.15748031496062992" header="0.31496062992125984" footer="0.31496062992125984"/>
  <pageSetup scale="2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2"/>
  <sheetViews>
    <sheetView topLeftCell="V25" workbookViewId="0">
      <selection activeCell="AF46" sqref="AF46"/>
    </sheetView>
  </sheetViews>
  <sheetFormatPr defaultRowHeight="15" x14ac:dyDescent="0.25"/>
  <cols>
    <col min="1" max="1" width="7.7109375" customWidth="1"/>
    <col min="2" max="2" width="39.140625" customWidth="1"/>
    <col min="3" max="3" width="24.7109375" customWidth="1"/>
    <col min="4" max="4" width="19.28515625" customWidth="1"/>
    <col min="5" max="5" width="22" customWidth="1"/>
    <col min="6" max="6" width="23.5703125" customWidth="1"/>
    <col min="7" max="7" width="23.140625" customWidth="1"/>
    <col min="8" max="8" width="24.85546875" customWidth="1"/>
    <col min="9" max="9" width="24.42578125" customWidth="1"/>
    <col min="23" max="23" width="29.5703125" customWidth="1"/>
    <col min="24" max="24" width="12.140625" customWidth="1"/>
    <col min="25" max="25" width="14" customWidth="1"/>
    <col min="28" max="28" width="13.42578125" customWidth="1"/>
    <col min="29" max="29" width="22.5703125" customWidth="1"/>
  </cols>
  <sheetData>
    <row r="1" spans="1:32" ht="21" customHeight="1" x14ac:dyDescent="0.25"/>
    <row r="2" spans="1:32" ht="21.75" customHeight="1" x14ac:dyDescent="0.3">
      <c r="B2" s="373" t="s">
        <v>534</v>
      </c>
      <c r="C2" s="373"/>
      <c r="D2" s="373"/>
      <c r="E2" s="373"/>
      <c r="F2" s="373"/>
      <c r="G2" s="373"/>
      <c r="H2" s="373"/>
    </row>
    <row r="3" spans="1:32" x14ac:dyDescent="0.25">
      <c r="A3" s="337" t="s">
        <v>84</v>
      </c>
      <c r="B3" s="337" t="s">
        <v>85</v>
      </c>
      <c r="C3" s="337" t="s">
        <v>86</v>
      </c>
      <c r="D3" s="337" t="s">
        <v>16</v>
      </c>
      <c r="E3" s="338" t="s">
        <v>2</v>
      </c>
      <c r="F3" s="338"/>
      <c r="G3" s="337" t="s">
        <v>3</v>
      </c>
      <c r="H3" s="339" t="s">
        <v>87</v>
      </c>
      <c r="I3" s="337" t="s">
        <v>8</v>
      </c>
    </row>
    <row r="4" spans="1:32" x14ac:dyDescent="0.25">
      <c r="A4" s="337"/>
      <c r="B4" s="337"/>
      <c r="C4" s="337"/>
      <c r="D4" s="337"/>
      <c r="E4" s="91" t="s">
        <v>88</v>
      </c>
      <c r="F4" s="91" t="s">
        <v>89</v>
      </c>
      <c r="G4" s="337"/>
      <c r="H4" s="337"/>
      <c r="I4" s="337"/>
    </row>
    <row r="5" spans="1:32" ht="15.75" x14ac:dyDescent="0.25">
      <c r="A5" s="92">
        <v>1</v>
      </c>
      <c r="B5" s="93" t="s">
        <v>235</v>
      </c>
      <c r="C5" s="94" t="s">
        <v>91</v>
      </c>
      <c r="D5" s="95" t="s">
        <v>73</v>
      </c>
      <c r="E5" s="96" t="s">
        <v>88</v>
      </c>
      <c r="F5" s="96"/>
      <c r="G5" s="97">
        <v>33324</v>
      </c>
      <c r="H5" s="98">
        <v>766170</v>
      </c>
      <c r="I5" s="125" t="s">
        <v>12</v>
      </c>
      <c r="W5" s="372" t="s">
        <v>555</v>
      </c>
      <c r="X5" s="372"/>
      <c r="Y5" s="372"/>
      <c r="Z5" s="372"/>
      <c r="AA5" s="372"/>
      <c r="AB5" s="372"/>
      <c r="AC5" s="372"/>
      <c r="AD5" s="372"/>
      <c r="AE5" s="268"/>
      <c r="AF5" s="268"/>
    </row>
    <row r="6" spans="1:32" ht="15.75" x14ac:dyDescent="0.25">
      <c r="A6" s="92">
        <v>2</v>
      </c>
      <c r="B6" s="93" t="s">
        <v>236</v>
      </c>
      <c r="C6" s="94" t="s">
        <v>91</v>
      </c>
      <c r="D6" s="95" t="s">
        <v>73</v>
      </c>
      <c r="E6" s="96" t="s">
        <v>88</v>
      </c>
      <c r="F6" s="96"/>
      <c r="G6" s="97">
        <v>33342</v>
      </c>
      <c r="H6" s="98">
        <v>623577</v>
      </c>
      <c r="I6" s="125" t="s">
        <v>12</v>
      </c>
    </row>
    <row r="7" spans="1:32" ht="15.75" x14ac:dyDescent="0.25">
      <c r="A7" s="92">
        <v>3</v>
      </c>
      <c r="B7" s="93" t="s">
        <v>237</v>
      </c>
      <c r="C7" s="94" t="s">
        <v>91</v>
      </c>
      <c r="D7" s="95" t="s">
        <v>73</v>
      </c>
      <c r="E7" s="96" t="s">
        <v>88</v>
      </c>
      <c r="F7" s="96"/>
      <c r="G7" s="97">
        <v>31413</v>
      </c>
      <c r="H7" s="98">
        <v>250947</v>
      </c>
      <c r="I7" s="125" t="s">
        <v>12</v>
      </c>
      <c r="V7" s="371" t="s">
        <v>15</v>
      </c>
      <c r="W7" s="370" t="s">
        <v>85</v>
      </c>
      <c r="X7" s="370" t="s">
        <v>86</v>
      </c>
      <c r="Y7" s="370" t="s">
        <v>16</v>
      </c>
      <c r="Z7" s="370" t="s">
        <v>2</v>
      </c>
      <c r="AA7" s="370"/>
      <c r="AB7" s="370" t="s">
        <v>3</v>
      </c>
      <c r="AC7" s="370" t="s">
        <v>541</v>
      </c>
      <c r="AD7" s="370" t="s">
        <v>8</v>
      </c>
    </row>
    <row r="8" spans="1:32" ht="15.75" x14ac:dyDescent="0.25">
      <c r="A8" s="92">
        <v>4</v>
      </c>
      <c r="B8" s="93" t="s">
        <v>238</v>
      </c>
      <c r="C8" s="94" t="s">
        <v>91</v>
      </c>
      <c r="D8" s="95" t="s">
        <v>73</v>
      </c>
      <c r="E8" s="96" t="s">
        <v>88</v>
      </c>
      <c r="F8" s="96"/>
      <c r="G8" s="97">
        <v>31273</v>
      </c>
      <c r="H8" s="98">
        <v>652724</v>
      </c>
      <c r="I8" s="125" t="s">
        <v>12</v>
      </c>
      <c r="V8" s="371"/>
      <c r="W8" s="370"/>
      <c r="X8" s="370"/>
      <c r="Y8" s="370"/>
      <c r="Z8" s="269" t="s">
        <v>88</v>
      </c>
      <c r="AA8" s="269" t="s">
        <v>89</v>
      </c>
      <c r="AB8" s="370"/>
      <c r="AC8" s="370"/>
      <c r="AD8" s="370"/>
    </row>
    <row r="9" spans="1:32" ht="15.75" x14ac:dyDescent="0.25">
      <c r="A9" s="92">
        <v>5</v>
      </c>
      <c r="B9" s="93" t="s">
        <v>239</v>
      </c>
      <c r="C9" s="94" t="s">
        <v>91</v>
      </c>
      <c r="D9" s="95" t="s">
        <v>73</v>
      </c>
      <c r="E9" s="96" t="s">
        <v>88</v>
      </c>
      <c r="F9" s="96"/>
      <c r="G9" s="97">
        <v>27094</v>
      </c>
      <c r="H9" s="98">
        <v>250847</v>
      </c>
      <c r="I9" s="125" t="s">
        <v>12</v>
      </c>
      <c r="V9" s="270">
        <v>1</v>
      </c>
      <c r="W9" s="271" t="s">
        <v>235</v>
      </c>
      <c r="X9" s="273" t="s">
        <v>91</v>
      </c>
      <c r="Y9" s="273" t="s">
        <v>73</v>
      </c>
      <c r="Z9" s="274" t="s">
        <v>88</v>
      </c>
      <c r="AA9" s="274"/>
      <c r="AB9" s="275">
        <v>33324</v>
      </c>
      <c r="AC9" s="272">
        <v>766170</v>
      </c>
      <c r="AD9" s="276"/>
    </row>
    <row r="10" spans="1:32" ht="15.75" x14ac:dyDescent="0.25">
      <c r="A10" s="92">
        <v>6</v>
      </c>
      <c r="B10" s="93" t="s">
        <v>240</v>
      </c>
      <c r="C10" s="94" t="s">
        <v>91</v>
      </c>
      <c r="D10" s="95" t="s">
        <v>73</v>
      </c>
      <c r="E10" s="96"/>
      <c r="F10" s="96" t="s">
        <v>89</v>
      </c>
      <c r="G10" s="97">
        <v>26043</v>
      </c>
      <c r="H10" s="98">
        <v>656168</v>
      </c>
      <c r="I10" s="125" t="s">
        <v>12</v>
      </c>
      <c r="V10" s="270">
        <v>2</v>
      </c>
      <c r="W10" s="271" t="s">
        <v>236</v>
      </c>
      <c r="X10" s="273" t="s">
        <v>91</v>
      </c>
      <c r="Y10" s="273" t="s">
        <v>73</v>
      </c>
      <c r="Z10" s="274" t="s">
        <v>88</v>
      </c>
      <c r="AA10" s="274"/>
      <c r="AB10" s="275">
        <v>33342</v>
      </c>
      <c r="AC10" s="272">
        <v>623577</v>
      </c>
      <c r="AD10" s="276"/>
    </row>
    <row r="11" spans="1:32" ht="15.75" x14ac:dyDescent="0.25">
      <c r="A11" s="92">
        <v>7</v>
      </c>
      <c r="B11" s="93" t="s">
        <v>241</v>
      </c>
      <c r="C11" s="94" t="s">
        <v>91</v>
      </c>
      <c r="D11" s="95" t="s">
        <v>73</v>
      </c>
      <c r="E11" s="96"/>
      <c r="F11" s="96" t="s">
        <v>89</v>
      </c>
      <c r="G11" s="97">
        <v>34444</v>
      </c>
      <c r="H11" s="98">
        <v>614258</v>
      </c>
      <c r="I11" s="125" t="s">
        <v>12</v>
      </c>
      <c r="V11" s="270">
        <v>3</v>
      </c>
      <c r="W11" s="271" t="s">
        <v>542</v>
      </c>
      <c r="X11" s="273" t="s">
        <v>91</v>
      </c>
      <c r="Y11" s="273" t="s">
        <v>73</v>
      </c>
      <c r="Z11" s="274" t="s">
        <v>88</v>
      </c>
      <c r="AA11" s="274"/>
      <c r="AB11" s="275">
        <v>31413</v>
      </c>
      <c r="AC11" s="272">
        <v>250947</v>
      </c>
      <c r="AD11" s="276"/>
    </row>
    <row r="12" spans="1:32" ht="15.75" x14ac:dyDescent="0.25">
      <c r="A12" s="92">
        <v>8</v>
      </c>
      <c r="B12" s="93" t="s">
        <v>242</v>
      </c>
      <c r="C12" s="94" t="s">
        <v>91</v>
      </c>
      <c r="D12" s="95" t="s">
        <v>73</v>
      </c>
      <c r="E12" s="96"/>
      <c r="F12" s="96" t="s">
        <v>89</v>
      </c>
      <c r="G12" s="97">
        <v>35431</v>
      </c>
      <c r="H12" s="98">
        <v>842966</v>
      </c>
      <c r="I12" s="125" t="s">
        <v>12</v>
      </c>
      <c r="V12" s="270">
        <v>4</v>
      </c>
      <c r="W12" s="271" t="s">
        <v>238</v>
      </c>
      <c r="X12" s="273" t="s">
        <v>91</v>
      </c>
      <c r="Y12" s="273" t="s">
        <v>73</v>
      </c>
      <c r="Z12" s="274" t="s">
        <v>88</v>
      </c>
      <c r="AA12" s="274"/>
      <c r="AB12" s="275">
        <v>31273</v>
      </c>
      <c r="AC12" s="272">
        <v>652724</v>
      </c>
      <c r="AD12" s="276"/>
    </row>
    <row r="13" spans="1:32" ht="15.75" x14ac:dyDescent="0.25">
      <c r="A13" s="92">
        <v>9</v>
      </c>
      <c r="B13" s="93" t="s">
        <v>243</v>
      </c>
      <c r="C13" s="94" t="s">
        <v>91</v>
      </c>
      <c r="D13" s="95" t="s">
        <v>73</v>
      </c>
      <c r="E13" s="96"/>
      <c r="F13" s="96" t="s">
        <v>89</v>
      </c>
      <c r="G13" s="97">
        <v>31169</v>
      </c>
      <c r="H13" s="98">
        <v>250735</v>
      </c>
      <c r="I13" s="125" t="s">
        <v>12</v>
      </c>
      <c r="V13" s="270">
        <v>5</v>
      </c>
      <c r="W13" s="271" t="s">
        <v>239</v>
      </c>
      <c r="X13" s="273" t="s">
        <v>91</v>
      </c>
      <c r="Y13" s="273" t="s">
        <v>73</v>
      </c>
      <c r="Z13" s="274" t="s">
        <v>88</v>
      </c>
      <c r="AA13" s="274"/>
      <c r="AB13" s="275">
        <v>27094</v>
      </c>
      <c r="AC13" s="272">
        <v>250847</v>
      </c>
      <c r="AD13" s="276"/>
    </row>
    <row r="14" spans="1:32" ht="15.75" x14ac:dyDescent="0.25">
      <c r="A14" s="92">
        <v>10</v>
      </c>
      <c r="B14" s="93" t="s">
        <v>244</v>
      </c>
      <c r="C14" s="94" t="s">
        <v>91</v>
      </c>
      <c r="D14" s="95" t="s">
        <v>73</v>
      </c>
      <c r="E14" s="96"/>
      <c r="F14" s="96" t="s">
        <v>89</v>
      </c>
      <c r="G14" s="97">
        <v>31963</v>
      </c>
      <c r="H14" s="98">
        <v>250933</v>
      </c>
      <c r="I14" s="125" t="s">
        <v>12</v>
      </c>
      <c r="V14" s="270">
        <v>6</v>
      </c>
      <c r="W14" s="271" t="s">
        <v>543</v>
      </c>
      <c r="X14" s="273" t="s">
        <v>91</v>
      </c>
      <c r="Y14" s="273" t="s">
        <v>73</v>
      </c>
      <c r="Z14" s="274"/>
      <c r="AA14" s="274" t="s">
        <v>89</v>
      </c>
      <c r="AB14" s="275">
        <v>26043</v>
      </c>
      <c r="AC14" s="272">
        <v>656168</v>
      </c>
      <c r="AD14" s="276"/>
    </row>
    <row r="15" spans="1:32" ht="15.75" x14ac:dyDescent="0.25">
      <c r="A15" s="92">
        <v>11</v>
      </c>
      <c r="B15" s="93" t="s">
        <v>245</v>
      </c>
      <c r="C15" s="94" t="s">
        <v>91</v>
      </c>
      <c r="D15" s="95" t="s">
        <v>73</v>
      </c>
      <c r="E15" s="96"/>
      <c r="F15" s="96" t="s">
        <v>89</v>
      </c>
      <c r="G15" s="97">
        <v>32305</v>
      </c>
      <c r="H15" s="98">
        <v>248386</v>
      </c>
      <c r="I15" s="125" t="s">
        <v>12</v>
      </c>
      <c r="V15" s="270">
        <v>7</v>
      </c>
      <c r="W15" s="271" t="s">
        <v>241</v>
      </c>
      <c r="X15" s="273" t="s">
        <v>91</v>
      </c>
      <c r="Y15" s="273" t="s">
        <v>73</v>
      </c>
      <c r="Z15" s="274"/>
      <c r="AA15" s="274" t="s">
        <v>89</v>
      </c>
      <c r="AB15" s="275">
        <v>34444</v>
      </c>
      <c r="AC15" s="272">
        <v>614258</v>
      </c>
      <c r="AD15" s="276"/>
    </row>
    <row r="16" spans="1:32" ht="15.75" x14ac:dyDescent="0.25">
      <c r="A16" s="92">
        <v>12</v>
      </c>
      <c r="B16" s="93" t="s">
        <v>246</v>
      </c>
      <c r="C16" s="94" t="s">
        <v>91</v>
      </c>
      <c r="D16" s="95" t="s">
        <v>73</v>
      </c>
      <c r="E16" s="96"/>
      <c r="F16" s="96" t="s">
        <v>89</v>
      </c>
      <c r="G16" s="97">
        <v>30131</v>
      </c>
      <c r="H16" s="98">
        <v>614259</v>
      </c>
      <c r="I16" s="125" t="s">
        <v>12</v>
      </c>
      <c r="V16" s="270">
        <v>8</v>
      </c>
      <c r="W16" s="271" t="s">
        <v>242</v>
      </c>
      <c r="X16" s="273" t="s">
        <v>91</v>
      </c>
      <c r="Y16" s="273" t="s">
        <v>73</v>
      </c>
      <c r="Z16" s="274"/>
      <c r="AA16" s="274" t="s">
        <v>89</v>
      </c>
      <c r="AB16" s="275">
        <v>35431</v>
      </c>
      <c r="AC16" s="272">
        <v>842966</v>
      </c>
      <c r="AD16" s="276"/>
    </row>
    <row r="17" spans="1:30" ht="15.75" x14ac:dyDescent="0.25">
      <c r="A17" s="92">
        <v>13</v>
      </c>
      <c r="B17" s="93" t="s">
        <v>247</v>
      </c>
      <c r="C17" s="94" t="s">
        <v>91</v>
      </c>
      <c r="D17" s="95" t="s">
        <v>137</v>
      </c>
      <c r="E17" s="96"/>
      <c r="F17" s="96" t="s">
        <v>89</v>
      </c>
      <c r="G17" s="97">
        <v>32206</v>
      </c>
      <c r="H17" s="98">
        <v>748140</v>
      </c>
      <c r="I17" s="125" t="s">
        <v>12</v>
      </c>
      <c r="V17" s="270">
        <v>9</v>
      </c>
      <c r="W17" s="271" t="s">
        <v>544</v>
      </c>
      <c r="X17" s="273" t="s">
        <v>91</v>
      </c>
      <c r="Y17" s="273" t="s">
        <v>73</v>
      </c>
      <c r="Z17" s="274"/>
      <c r="AA17" s="274" t="s">
        <v>89</v>
      </c>
      <c r="AB17" s="275">
        <v>31169</v>
      </c>
      <c r="AC17" s="272">
        <v>250735</v>
      </c>
      <c r="AD17" s="276"/>
    </row>
    <row r="18" spans="1:30" ht="15.75" x14ac:dyDescent="0.25">
      <c r="A18" s="92">
        <v>14</v>
      </c>
      <c r="B18" s="93" t="s">
        <v>248</v>
      </c>
      <c r="C18" s="94" t="s">
        <v>91</v>
      </c>
      <c r="D18" s="95" t="s">
        <v>137</v>
      </c>
      <c r="E18" s="96" t="s">
        <v>88</v>
      </c>
      <c r="F18" s="96"/>
      <c r="G18" s="97">
        <v>24659</v>
      </c>
      <c r="H18" s="98">
        <v>250906</v>
      </c>
      <c r="I18" s="125" t="s">
        <v>12</v>
      </c>
      <c r="V18" s="270">
        <v>10</v>
      </c>
      <c r="W18" s="271" t="s">
        <v>545</v>
      </c>
      <c r="X18" s="273" t="s">
        <v>91</v>
      </c>
      <c r="Y18" s="273" t="s">
        <v>73</v>
      </c>
      <c r="Z18" s="274"/>
      <c r="AA18" s="274" t="s">
        <v>89</v>
      </c>
      <c r="AB18" s="275">
        <v>31963</v>
      </c>
      <c r="AC18" s="272">
        <v>250933</v>
      </c>
      <c r="AD18" s="276"/>
    </row>
    <row r="19" spans="1:30" ht="15.75" x14ac:dyDescent="0.25">
      <c r="A19" s="92">
        <v>15</v>
      </c>
      <c r="B19" s="93" t="s">
        <v>249</v>
      </c>
      <c r="C19" s="94" t="s">
        <v>91</v>
      </c>
      <c r="D19" s="95" t="s">
        <v>137</v>
      </c>
      <c r="E19" s="99"/>
      <c r="F19" s="96" t="s">
        <v>89</v>
      </c>
      <c r="G19" s="97">
        <v>33858</v>
      </c>
      <c r="H19" s="98">
        <v>33361</v>
      </c>
      <c r="I19" s="125" t="s">
        <v>12</v>
      </c>
      <c r="V19" s="270">
        <v>11</v>
      </c>
      <c r="W19" s="271" t="s">
        <v>245</v>
      </c>
      <c r="X19" s="273" t="s">
        <v>91</v>
      </c>
      <c r="Y19" s="273" t="s">
        <v>73</v>
      </c>
      <c r="Z19" s="274"/>
      <c r="AA19" s="274" t="s">
        <v>89</v>
      </c>
      <c r="AB19" s="275">
        <v>32305</v>
      </c>
      <c r="AC19" s="272">
        <v>248386</v>
      </c>
      <c r="AD19" s="276"/>
    </row>
    <row r="20" spans="1:30" ht="15.75" x14ac:dyDescent="0.25">
      <c r="A20" s="92">
        <v>16</v>
      </c>
      <c r="B20" s="93" t="s">
        <v>250</v>
      </c>
      <c r="C20" s="94" t="s">
        <v>91</v>
      </c>
      <c r="D20" s="95" t="s">
        <v>137</v>
      </c>
      <c r="E20" s="96"/>
      <c r="F20" s="96" t="s">
        <v>89</v>
      </c>
      <c r="G20" s="97">
        <v>28270</v>
      </c>
      <c r="H20" s="98">
        <v>250888</v>
      </c>
      <c r="I20" s="125" t="s">
        <v>12</v>
      </c>
      <c r="V20" s="270">
        <v>12</v>
      </c>
      <c r="W20" s="271" t="s">
        <v>546</v>
      </c>
      <c r="X20" s="273" t="s">
        <v>91</v>
      </c>
      <c r="Y20" s="273" t="s">
        <v>73</v>
      </c>
      <c r="Z20" s="274"/>
      <c r="AA20" s="274" t="s">
        <v>89</v>
      </c>
      <c r="AB20" s="275">
        <v>30131</v>
      </c>
      <c r="AC20" s="272">
        <v>614259</v>
      </c>
      <c r="AD20" s="276"/>
    </row>
    <row r="21" spans="1:30" ht="15.75" x14ac:dyDescent="0.25">
      <c r="A21" s="92">
        <v>17</v>
      </c>
      <c r="B21" s="93" t="s">
        <v>251</v>
      </c>
      <c r="C21" s="94" t="s">
        <v>91</v>
      </c>
      <c r="D21" s="95" t="s">
        <v>137</v>
      </c>
      <c r="E21" s="96"/>
      <c r="F21" s="96" t="s">
        <v>89</v>
      </c>
      <c r="G21" s="97">
        <v>29072</v>
      </c>
      <c r="H21" s="98">
        <v>250763</v>
      </c>
      <c r="I21" s="125" t="s">
        <v>12</v>
      </c>
      <c r="V21" s="270">
        <v>13</v>
      </c>
      <c r="W21" s="271" t="s">
        <v>247</v>
      </c>
      <c r="X21" s="273" t="s">
        <v>91</v>
      </c>
      <c r="Y21" s="273" t="s">
        <v>137</v>
      </c>
      <c r="Z21" s="274"/>
      <c r="AA21" s="274" t="s">
        <v>89</v>
      </c>
      <c r="AB21" s="275">
        <v>32206</v>
      </c>
      <c r="AC21" s="272">
        <v>748140</v>
      </c>
      <c r="AD21" s="276"/>
    </row>
    <row r="22" spans="1:30" ht="15.75" x14ac:dyDescent="0.25">
      <c r="A22" s="92">
        <v>18</v>
      </c>
      <c r="B22" s="93" t="s">
        <v>252</v>
      </c>
      <c r="C22" s="94" t="s">
        <v>91</v>
      </c>
      <c r="D22" s="95" t="s">
        <v>137</v>
      </c>
      <c r="E22" s="96"/>
      <c r="F22" s="96" t="s">
        <v>89</v>
      </c>
      <c r="G22" s="97">
        <v>27760</v>
      </c>
      <c r="H22" s="98">
        <v>250877</v>
      </c>
      <c r="I22" s="125" t="s">
        <v>12</v>
      </c>
      <c r="V22" s="270">
        <v>14</v>
      </c>
      <c r="W22" s="271" t="s">
        <v>547</v>
      </c>
      <c r="X22" s="273" t="s">
        <v>91</v>
      </c>
      <c r="Y22" s="273" t="s">
        <v>137</v>
      </c>
      <c r="Z22" s="274" t="s">
        <v>88</v>
      </c>
      <c r="AA22" s="274"/>
      <c r="AB22" s="275">
        <v>24659</v>
      </c>
      <c r="AC22" s="272">
        <v>250906</v>
      </c>
      <c r="AD22" s="276"/>
    </row>
    <row r="23" spans="1:30" ht="15.75" x14ac:dyDescent="0.25">
      <c r="A23" s="92">
        <v>19</v>
      </c>
      <c r="B23" s="93" t="s">
        <v>253</v>
      </c>
      <c r="C23" s="94" t="s">
        <v>91</v>
      </c>
      <c r="D23" s="95" t="s">
        <v>254</v>
      </c>
      <c r="E23" s="96"/>
      <c r="F23" s="96" t="s">
        <v>89</v>
      </c>
      <c r="G23" s="97">
        <v>31507</v>
      </c>
      <c r="H23" s="98">
        <v>250910</v>
      </c>
      <c r="I23" s="125" t="s">
        <v>12</v>
      </c>
      <c r="V23" s="270">
        <v>15</v>
      </c>
      <c r="W23" s="271" t="s">
        <v>548</v>
      </c>
      <c r="X23" s="273" t="s">
        <v>91</v>
      </c>
      <c r="Y23" s="273" t="s">
        <v>137</v>
      </c>
      <c r="Z23" s="274"/>
      <c r="AA23" s="274" t="s">
        <v>89</v>
      </c>
      <c r="AB23" s="275">
        <v>33858</v>
      </c>
      <c r="AC23" s="272">
        <v>33361</v>
      </c>
      <c r="AD23" s="276"/>
    </row>
    <row r="24" spans="1:30" ht="15.75" x14ac:dyDescent="0.25">
      <c r="A24" s="92">
        <v>20</v>
      </c>
      <c r="B24" s="93" t="s">
        <v>255</v>
      </c>
      <c r="C24" s="94" t="s">
        <v>91</v>
      </c>
      <c r="D24" s="95" t="s">
        <v>137</v>
      </c>
      <c r="E24" s="96"/>
      <c r="F24" s="96" t="s">
        <v>89</v>
      </c>
      <c r="G24" s="97">
        <v>33787</v>
      </c>
      <c r="H24" s="98">
        <v>667595</v>
      </c>
      <c r="I24" s="125" t="s">
        <v>12</v>
      </c>
      <c r="V24" s="270">
        <v>16</v>
      </c>
      <c r="W24" s="271" t="s">
        <v>250</v>
      </c>
      <c r="X24" s="273" t="s">
        <v>91</v>
      </c>
      <c r="Y24" s="273" t="s">
        <v>137</v>
      </c>
      <c r="Z24" s="274"/>
      <c r="AA24" s="274" t="s">
        <v>89</v>
      </c>
      <c r="AB24" s="275">
        <v>28270</v>
      </c>
      <c r="AC24" s="272">
        <v>250888</v>
      </c>
      <c r="AD24" s="276"/>
    </row>
    <row r="25" spans="1:30" ht="15.75" x14ac:dyDescent="0.25">
      <c r="A25" s="92">
        <v>21</v>
      </c>
      <c r="B25" s="93" t="s">
        <v>256</v>
      </c>
      <c r="C25" s="94" t="s">
        <v>91</v>
      </c>
      <c r="D25" s="95" t="s">
        <v>137</v>
      </c>
      <c r="E25" s="96"/>
      <c r="F25" s="96" t="s">
        <v>89</v>
      </c>
      <c r="G25" s="97">
        <v>32211</v>
      </c>
      <c r="H25" s="98">
        <v>656192</v>
      </c>
      <c r="I25" s="125" t="s">
        <v>12</v>
      </c>
      <c r="V25" s="270">
        <v>17</v>
      </c>
      <c r="W25" s="271" t="s">
        <v>549</v>
      </c>
      <c r="X25" s="273" t="s">
        <v>91</v>
      </c>
      <c r="Y25" s="273" t="s">
        <v>137</v>
      </c>
      <c r="Z25" s="274"/>
      <c r="AA25" s="274" t="s">
        <v>89</v>
      </c>
      <c r="AB25" s="275">
        <v>29072</v>
      </c>
      <c r="AC25" s="272">
        <v>250763</v>
      </c>
      <c r="AD25" s="276"/>
    </row>
    <row r="26" spans="1:30" ht="15.75" x14ac:dyDescent="0.25">
      <c r="A26" s="92">
        <v>22</v>
      </c>
      <c r="B26" s="93" t="s">
        <v>257</v>
      </c>
      <c r="C26" s="94" t="s">
        <v>91</v>
      </c>
      <c r="D26" s="95" t="s">
        <v>137</v>
      </c>
      <c r="E26" s="96" t="s">
        <v>88</v>
      </c>
      <c r="F26" s="96"/>
      <c r="G26" s="97">
        <v>26093</v>
      </c>
      <c r="H26" s="98">
        <v>250631</v>
      </c>
      <c r="I26" s="125" t="s">
        <v>12</v>
      </c>
      <c r="V26" s="270">
        <v>18</v>
      </c>
      <c r="W26" s="271" t="s">
        <v>252</v>
      </c>
      <c r="X26" s="273" t="s">
        <v>91</v>
      </c>
      <c r="Y26" s="273" t="s">
        <v>137</v>
      </c>
      <c r="Z26" s="274"/>
      <c r="AA26" s="274" t="s">
        <v>89</v>
      </c>
      <c r="AB26" s="275">
        <v>27760</v>
      </c>
      <c r="AC26" s="272">
        <v>250877</v>
      </c>
      <c r="AD26" s="276"/>
    </row>
    <row r="27" spans="1:30" ht="15.75" x14ac:dyDescent="0.25">
      <c r="A27" s="92">
        <v>23</v>
      </c>
      <c r="B27" s="93" t="s">
        <v>267</v>
      </c>
      <c r="C27" s="94" t="s">
        <v>91</v>
      </c>
      <c r="D27" s="95" t="s">
        <v>137</v>
      </c>
      <c r="E27" s="96"/>
      <c r="F27" s="96" t="s">
        <v>89</v>
      </c>
      <c r="G27" s="97">
        <v>28491</v>
      </c>
      <c r="H27" s="98">
        <v>251001</v>
      </c>
      <c r="I27" s="125" t="s">
        <v>12</v>
      </c>
      <c r="V27" s="270">
        <v>19</v>
      </c>
      <c r="W27" s="271" t="s">
        <v>550</v>
      </c>
      <c r="X27" s="273" t="s">
        <v>91</v>
      </c>
      <c r="Y27" s="273" t="s">
        <v>137</v>
      </c>
      <c r="Z27" s="274"/>
      <c r="AA27" s="274" t="s">
        <v>89</v>
      </c>
      <c r="AB27" s="275">
        <v>31507</v>
      </c>
      <c r="AC27" s="272">
        <v>250910</v>
      </c>
      <c r="AD27" s="276"/>
    </row>
    <row r="28" spans="1:30" ht="15.75" x14ac:dyDescent="0.25">
      <c r="A28" s="92">
        <v>24</v>
      </c>
      <c r="B28" s="93" t="s">
        <v>258</v>
      </c>
      <c r="C28" s="94" t="s">
        <v>91</v>
      </c>
      <c r="D28" s="95" t="s">
        <v>63</v>
      </c>
      <c r="E28" s="96" t="s">
        <v>88</v>
      </c>
      <c r="F28" s="96"/>
      <c r="G28" s="97">
        <v>31933</v>
      </c>
      <c r="H28" s="98">
        <v>842766</v>
      </c>
      <c r="I28" s="125" t="s">
        <v>12</v>
      </c>
      <c r="V28" s="270">
        <v>20</v>
      </c>
      <c r="W28" s="271" t="s">
        <v>255</v>
      </c>
      <c r="X28" s="273" t="s">
        <v>91</v>
      </c>
      <c r="Y28" s="273" t="s">
        <v>137</v>
      </c>
      <c r="Z28" s="274"/>
      <c r="AA28" s="274" t="s">
        <v>89</v>
      </c>
      <c r="AB28" s="275">
        <v>33787</v>
      </c>
      <c r="AC28" s="272">
        <v>667595</v>
      </c>
      <c r="AD28" s="276"/>
    </row>
    <row r="29" spans="1:30" ht="15.75" x14ac:dyDescent="0.25">
      <c r="A29" s="92">
        <v>25</v>
      </c>
      <c r="B29" s="93" t="s">
        <v>259</v>
      </c>
      <c r="C29" s="94" t="s">
        <v>91</v>
      </c>
      <c r="D29" s="95" t="s">
        <v>63</v>
      </c>
      <c r="E29" s="96" t="s">
        <v>88</v>
      </c>
      <c r="F29" s="96"/>
      <c r="G29" s="97">
        <v>25569</v>
      </c>
      <c r="H29" s="98">
        <v>250651</v>
      </c>
      <c r="I29" s="125" t="s">
        <v>12</v>
      </c>
      <c r="V29" s="270">
        <v>21</v>
      </c>
      <c r="W29" s="271" t="s">
        <v>551</v>
      </c>
      <c r="X29" s="273" t="s">
        <v>91</v>
      </c>
      <c r="Y29" s="273" t="s">
        <v>137</v>
      </c>
      <c r="Z29" s="274"/>
      <c r="AA29" s="274" t="s">
        <v>89</v>
      </c>
      <c r="AB29" s="275">
        <v>32211</v>
      </c>
      <c r="AC29" s="272">
        <v>656192</v>
      </c>
      <c r="AD29" s="276"/>
    </row>
    <row r="30" spans="1:30" ht="15.75" x14ac:dyDescent="0.25">
      <c r="A30" s="92">
        <v>26</v>
      </c>
      <c r="B30" s="93" t="s">
        <v>260</v>
      </c>
      <c r="C30" s="94" t="s">
        <v>91</v>
      </c>
      <c r="D30" s="95" t="s">
        <v>63</v>
      </c>
      <c r="E30" s="99"/>
      <c r="F30" s="96" t="s">
        <v>89</v>
      </c>
      <c r="G30" s="97">
        <v>33889</v>
      </c>
      <c r="H30" s="98">
        <v>614526</v>
      </c>
      <c r="I30" s="125" t="s">
        <v>12</v>
      </c>
      <c r="V30" s="270">
        <v>22</v>
      </c>
      <c r="W30" s="271" t="s">
        <v>552</v>
      </c>
      <c r="X30" s="273" t="s">
        <v>91</v>
      </c>
      <c r="Y30" s="273" t="s">
        <v>137</v>
      </c>
      <c r="Z30" s="274" t="s">
        <v>88</v>
      </c>
      <c r="AA30" s="274"/>
      <c r="AB30" s="275">
        <v>26093</v>
      </c>
      <c r="AC30" s="272">
        <v>250631</v>
      </c>
      <c r="AD30" s="276"/>
    </row>
    <row r="31" spans="1:30" ht="15.75" x14ac:dyDescent="0.25">
      <c r="A31" s="92">
        <v>27</v>
      </c>
      <c r="B31" s="93" t="s">
        <v>261</v>
      </c>
      <c r="C31" s="94" t="s">
        <v>91</v>
      </c>
      <c r="D31" s="95" t="s">
        <v>63</v>
      </c>
      <c r="E31" s="96"/>
      <c r="F31" s="96" t="s">
        <v>89</v>
      </c>
      <c r="G31" s="97">
        <v>28126</v>
      </c>
      <c r="H31" s="98">
        <v>250681</v>
      </c>
      <c r="I31" s="125" t="s">
        <v>12</v>
      </c>
      <c r="V31" s="270">
        <v>23</v>
      </c>
      <c r="W31" s="271" t="s">
        <v>267</v>
      </c>
      <c r="X31" s="273" t="s">
        <v>91</v>
      </c>
      <c r="Y31" s="273" t="s">
        <v>137</v>
      </c>
      <c r="Z31" s="274"/>
      <c r="AA31" s="274" t="s">
        <v>89</v>
      </c>
      <c r="AB31" s="275">
        <v>28491</v>
      </c>
      <c r="AC31" s="272">
        <v>251001</v>
      </c>
      <c r="AD31" s="276"/>
    </row>
    <row r="32" spans="1:30" ht="15.75" x14ac:dyDescent="0.25">
      <c r="A32" s="92">
        <v>28</v>
      </c>
      <c r="B32" s="93" t="s">
        <v>262</v>
      </c>
      <c r="C32" s="94" t="s">
        <v>91</v>
      </c>
      <c r="D32" s="95" t="s">
        <v>63</v>
      </c>
      <c r="E32" s="96" t="s">
        <v>88</v>
      </c>
      <c r="F32" s="96"/>
      <c r="G32" s="97">
        <v>25715</v>
      </c>
      <c r="H32" s="98">
        <v>250678</v>
      </c>
      <c r="I32" s="125" t="s">
        <v>12</v>
      </c>
      <c r="V32" s="270">
        <v>24</v>
      </c>
      <c r="W32" s="271" t="s">
        <v>258</v>
      </c>
      <c r="X32" s="273" t="s">
        <v>91</v>
      </c>
      <c r="Y32" s="273" t="s">
        <v>63</v>
      </c>
      <c r="Z32" s="274" t="s">
        <v>88</v>
      </c>
      <c r="AA32" s="274"/>
      <c r="AB32" s="275">
        <v>31933</v>
      </c>
      <c r="AC32" s="272">
        <v>842766</v>
      </c>
      <c r="AD32" s="276"/>
    </row>
    <row r="33" spans="1:31" ht="15.75" x14ac:dyDescent="0.25">
      <c r="A33" s="92">
        <v>29</v>
      </c>
      <c r="B33" s="93" t="s">
        <v>263</v>
      </c>
      <c r="C33" s="94" t="s">
        <v>91</v>
      </c>
      <c r="D33" s="95" t="s">
        <v>63</v>
      </c>
      <c r="E33" s="96"/>
      <c r="F33" s="96" t="s">
        <v>89</v>
      </c>
      <c r="G33" s="97">
        <v>35583</v>
      </c>
      <c r="H33" s="98">
        <v>842765</v>
      </c>
      <c r="I33" s="125" t="s">
        <v>12</v>
      </c>
      <c r="V33" s="270">
        <v>25</v>
      </c>
      <c r="W33" s="271" t="s">
        <v>259</v>
      </c>
      <c r="X33" s="273" t="s">
        <v>91</v>
      </c>
      <c r="Y33" s="273" t="s">
        <v>63</v>
      </c>
      <c r="Z33" s="274" t="s">
        <v>88</v>
      </c>
      <c r="AA33" s="274"/>
      <c r="AB33" s="275">
        <v>25569</v>
      </c>
      <c r="AC33" s="272">
        <v>250651</v>
      </c>
      <c r="AD33" s="276"/>
    </row>
    <row r="34" spans="1:31" ht="15.75" x14ac:dyDescent="0.25">
      <c r="A34" s="92">
        <v>30</v>
      </c>
      <c r="B34" s="93" t="s">
        <v>264</v>
      </c>
      <c r="C34" s="94" t="s">
        <v>91</v>
      </c>
      <c r="D34" s="95" t="s">
        <v>265</v>
      </c>
      <c r="E34" s="96" t="s">
        <v>88</v>
      </c>
      <c r="F34" s="96"/>
      <c r="G34" s="97">
        <v>29221</v>
      </c>
      <c r="H34" s="98">
        <v>250801</v>
      </c>
      <c r="I34" s="125" t="s">
        <v>12</v>
      </c>
      <c r="V34" s="270">
        <v>26</v>
      </c>
      <c r="W34" s="271" t="s">
        <v>260</v>
      </c>
      <c r="X34" s="273" t="s">
        <v>91</v>
      </c>
      <c r="Y34" s="273" t="s">
        <v>63</v>
      </c>
      <c r="Z34" s="274"/>
      <c r="AA34" s="274" t="s">
        <v>89</v>
      </c>
      <c r="AB34" s="275">
        <v>33889</v>
      </c>
      <c r="AC34" s="272">
        <v>614526</v>
      </c>
      <c r="AD34" s="276"/>
    </row>
    <row r="35" spans="1:31" ht="15.75" x14ac:dyDescent="0.25">
      <c r="A35" s="92">
        <v>31</v>
      </c>
      <c r="B35" s="93" t="s">
        <v>266</v>
      </c>
      <c r="C35" s="94" t="s">
        <v>91</v>
      </c>
      <c r="D35" s="95" t="s">
        <v>63</v>
      </c>
      <c r="E35" s="96"/>
      <c r="F35" s="96" t="s">
        <v>89</v>
      </c>
      <c r="G35" s="97">
        <v>31187</v>
      </c>
      <c r="H35" s="98">
        <v>656124</v>
      </c>
      <c r="I35" s="125" t="s">
        <v>12</v>
      </c>
      <c r="V35" s="270">
        <v>27</v>
      </c>
      <c r="W35" s="271" t="s">
        <v>553</v>
      </c>
      <c r="X35" s="273" t="s">
        <v>91</v>
      </c>
      <c r="Y35" s="273" t="s">
        <v>63</v>
      </c>
      <c r="Z35" s="274"/>
      <c r="AA35" s="274" t="s">
        <v>89</v>
      </c>
      <c r="AB35" s="275">
        <v>28126</v>
      </c>
      <c r="AC35" s="272">
        <v>250681</v>
      </c>
      <c r="AD35" s="276"/>
    </row>
    <row r="36" spans="1:31" ht="15.75" x14ac:dyDescent="0.25">
      <c r="A36" s="92">
        <v>32</v>
      </c>
      <c r="B36" s="93" t="s">
        <v>268</v>
      </c>
      <c r="C36" s="94" t="s">
        <v>91</v>
      </c>
      <c r="D36" s="95" t="s">
        <v>63</v>
      </c>
      <c r="E36" s="96"/>
      <c r="F36" s="96" t="s">
        <v>89</v>
      </c>
      <c r="G36" s="97">
        <v>36234</v>
      </c>
      <c r="H36" s="98">
        <v>842974</v>
      </c>
      <c r="I36" s="125" t="s">
        <v>12</v>
      </c>
      <c r="V36" s="270">
        <v>28</v>
      </c>
      <c r="W36" s="271" t="s">
        <v>262</v>
      </c>
      <c r="X36" s="273" t="s">
        <v>91</v>
      </c>
      <c r="Y36" s="273" t="s">
        <v>63</v>
      </c>
      <c r="Z36" s="274" t="s">
        <v>88</v>
      </c>
      <c r="AA36" s="274"/>
      <c r="AB36" s="275">
        <v>25715</v>
      </c>
      <c r="AC36" s="272">
        <v>250678</v>
      </c>
      <c r="AD36" s="276"/>
    </row>
    <row r="37" spans="1:31" ht="15.75" x14ac:dyDescent="0.25">
      <c r="A37" s="92">
        <v>33</v>
      </c>
      <c r="B37" s="93" t="s">
        <v>269</v>
      </c>
      <c r="C37" s="94" t="s">
        <v>91</v>
      </c>
      <c r="D37" s="95" t="s">
        <v>63</v>
      </c>
      <c r="E37" s="96"/>
      <c r="F37" s="96" t="s">
        <v>89</v>
      </c>
      <c r="G37" s="97">
        <v>29636</v>
      </c>
      <c r="H37" s="98">
        <v>250680</v>
      </c>
      <c r="I37" s="125" t="s">
        <v>12</v>
      </c>
      <c r="V37" s="270">
        <v>29</v>
      </c>
      <c r="W37" s="271" t="s">
        <v>263</v>
      </c>
      <c r="X37" s="273" t="s">
        <v>91</v>
      </c>
      <c r="Y37" s="273" t="s">
        <v>63</v>
      </c>
      <c r="Z37" s="274"/>
      <c r="AA37" s="274" t="s">
        <v>89</v>
      </c>
      <c r="AB37" s="275">
        <v>35583</v>
      </c>
      <c r="AC37" s="272">
        <v>842765</v>
      </c>
      <c r="AD37" s="276"/>
    </row>
    <row r="38" spans="1:31" x14ac:dyDescent="0.25">
      <c r="V38" s="270">
        <v>30</v>
      </c>
      <c r="W38" s="271" t="s">
        <v>264</v>
      </c>
      <c r="X38" s="273" t="s">
        <v>91</v>
      </c>
      <c r="Y38" s="273" t="s">
        <v>63</v>
      </c>
      <c r="Z38" s="274" t="s">
        <v>88</v>
      </c>
      <c r="AA38" s="274"/>
      <c r="AB38" s="275">
        <v>29221</v>
      </c>
      <c r="AC38" s="272">
        <v>250801</v>
      </c>
      <c r="AD38" s="276"/>
    </row>
    <row r="39" spans="1:31" ht="15" customHeight="1" x14ac:dyDescent="0.25">
      <c r="V39" s="270">
        <v>31</v>
      </c>
      <c r="W39" s="271" t="s">
        <v>266</v>
      </c>
      <c r="X39" s="273" t="s">
        <v>91</v>
      </c>
      <c r="Y39" s="273" t="s">
        <v>63</v>
      </c>
      <c r="Z39" s="274"/>
      <c r="AA39" s="274" t="s">
        <v>89</v>
      </c>
      <c r="AB39" s="275">
        <v>31187</v>
      </c>
      <c r="AC39" s="272">
        <v>656124</v>
      </c>
      <c r="AD39" s="276"/>
    </row>
    <row r="40" spans="1:31" ht="14.25" customHeight="1" x14ac:dyDescent="0.35">
      <c r="D40" s="284" t="s">
        <v>517</v>
      </c>
      <c r="E40" s="284"/>
      <c r="F40" s="284"/>
      <c r="V40" s="270">
        <v>32</v>
      </c>
      <c r="W40" s="271" t="s">
        <v>268</v>
      </c>
      <c r="X40" s="273" t="s">
        <v>91</v>
      </c>
      <c r="Y40" s="273" t="s">
        <v>63</v>
      </c>
      <c r="Z40" s="274"/>
      <c r="AA40" s="274" t="s">
        <v>89</v>
      </c>
      <c r="AB40" s="275">
        <v>36234</v>
      </c>
      <c r="AC40" s="272">
        <v>842974</v>
      </c>
      <c r="AD40" s="276"/>
    </row>
    <row r="41" spans="1:31" x14ac:dyDescent="0.25">
      <c r="V41" s="270">
        <v>33</v>
      </c>
      <c r="W41" s="271" t="s">
        <v>554</v>
      </c>
      <c r="X41" s="273" t="s">
        <v>91</v>
      </c>
      <c r="Y41" s="273" t="s">
        <v>63</v>
      </c>
      <c r="Z41" s="274"/>
      <c r="AA41" s="274" t="s">
        <v>89</v>
      </c>
      <c r="AB41" s="275">
        <v>29636</v>
      </c>
      <c r="AC41" s="272">
        <v>250680</v>
      </c>
      <c r="AD41" s="276"/>
    </row>
    <row r="43" spans="1:31" ht="33" customHeight="1" x14ac:dyDescent="0.25"/>
    <row r="44" spans="1:31" ht="30" x14ac:dyDescent="0.4">
      <c r="B44" s="286" t="s">
        <v>74</v>
      </c>
      <c r="C44" s="286"/>
      <c r="D44" s="27"/>
      <c r="E44" s="27"/>
      <c r="F44" s="27"/>
      <c r="G44" s="286" t="s">
        <v>69</v>
      </c>
      <c r="H44" s="286"/>
      <c r="W44" s="286" t="s">
        <v>558</v>
      </c>
      <c r="X44" s="286"/>
      <c r="Y44" s="286"/>
      <c r="Z44" s="286"/>
      <c r="AA44" s="286"/>
      <c r="AB44" s="286"/>
      <c r="AC44" s="286"/>
      <c r="AD44" s="286"/>
      <c r="AE44" s="286"/>
    </row>
    <row r="45" spans="1:31" ht="30" x14ac:dyDescent="0.4">
      <c r="B45" s="27"/>
      <c r="C45" s="27"/>
      <c r="D45" s="27"/>
      <c r="E45" s="27"/>
      <c r="F45" s="27"/>
      <c r="G45" s="27"/>
      <c r="H45" s="27"/>
    </row>
    <row r="46" spans="1:31" ht="51.75" customHeight="1" x14ac:dyDescent="0.4">
      <c r="B46" s="27"/>
      <c r="C46" s="27"/>
      <c r="D46" s="27"/>
      <c r="E46" s="27"/>
      <c r="F46" s="27"/>
      <c r="G46" s="27"/>
      <c r="H46" s="27"/>
    </row>
    <row r="47" spans="1:31" ht="30" x14ac:dyDescent="0.4">
      <c r="B47" s="286" t="s">
        <v>532</v>
      </c>
      <c r="C47" s="286"/>
      <c r="D47" s="27"/>
      <c r="E47" s="27"/>
      <c r="F47" s="27"/>
      <c r="G47" s="286" t="s">
        <v>533</v>
      </c>
      <c r="H47" s="286"/>
      <c r="W47" s="286" t="s">
        <v>560</v>
      </c>
      <c r="X47" s="286"/>
      <c r="Y47" s="286"/>
      <c r="Z47" s="286"/>
      <c r="AA47" s="27"/>
      <c r="AB47" s="27"/>
      <c r="AC47" s="286" t="s">
        <v>561</v>
      </c>
      <c r="AD47" s="286"/>
      <c r="AE47" s="286"/>
    </row>
    <row r="48" spans="1:31" ht="30" x14ac:dyDescent="0.4">
      <c r="B48" s="336" t="s">
        <v>512</v>
      </c>
      <c r="C48" s="336"/>
      <c r="D48" s="253"/>
      <c r="E48" s="253"/>
      <c r="F48" s="253"/>
      <c r="G48" s="336" t="s">
        <v>76</v>
      </c>
      <c r="H48" s="336"/>
      <c r="X48" s="27"/>
      <c r="Y48" s="27"/>
      <c r="Z48" s="27"/>
      <c r="AA48" s="27"/>
      <c r="AB48" s="27"/>
      <c r="AC48" s="27"/>
      <c r="AD48" s="27"/>
    </row>
    <row r="49" spans="23:32" ht="30" x14ac:dyDescent="0.4">
      <c r="X49" s="27"/>
      <c r="Y49" s="27"/>
      <c r="Z49" s="27"/>
      <c r="AA49" s="27"/>
      <c r="AB49" s="27"/>
      <c r="AC49" s="27"/>
      <c r="AD49" s="27"/>
    </row>
    <row r="50" spans="23:32" ht="30" x14ac:dyDescent="0.4">
      <c r="X50" s="27"/>
      <c r="Y50" s="27"/>
      <c r="Z50" s="27"/>
      <c r="AA50" s="27"/>
      <c r="AB50" s="27"/>
      <c r="AC50" s="27"/>
      <c r="AD50" s="27"/>
    </row>
    <row r="51" spans="23:32" ht="30" x14ac:dyDescent="0.4">
      <c r="W51" s="286" t="s">
        <v>559</v>
      </c>
      <c r="X51" s="286"/>
      <c r="Y51" s="286"/>
      <c r="Z51" s="286"/>
      <c r="AA51" s="286"/>
      <c r="AB51" s="27"/>
      <c r="AC51" s="286" t="s">
        <v>533</v>
      </c>
      <c r="AD51" s="286"/>
      <c r="AE51" s="286"/>
      <c r="AF51" s="286"/>
    </row>
    <row r="52" spans="23:32" ht="30" x14ac:dyDescent="0.4">
      <c r="W52" s="336" t="s">
        <v>512</v>
      </c>
      <c r="X52" s="336"/>
      <c r="Y52" s="336"/>
      <c r="Z52" s="336"/>
      <c r="AA52" s="336"/>
      <c r="AB52" s="336"/>
      <c r="AC52" s="336" t="s">
        <v>76</v>
      </c>
      <c r="AD52" s="336"/>
      <c r="AE52" s="336"/>
      <c r="AF52" s="336"/>
    </row>
  </sheetData>
  <mergeCells count="32">
    <mergeCell ref="AC47:AE47"/>
    <mergeCell ref="AC51:AF51"/>
    <mergeCell ref="AC52:AF52"/>
    <mergeCell ref="W47:Z47"/>
    <mergeCell ref="W51:AA51"/>
    <mergeCell ref="W52:AB52"/>
    <mergeCell ref="W44:AE44"/>
    <mergeCell ref="D40:F40"/>
    <mergeCell ref="B44:C44"/>
    <mergeCell ref="B47:C47"/>
    <mergeCell ref="B48:C48"/>
    <mergeCell ref="G44:H44"/>
    <mergeCell ref="G47:H47"/>
    <mergeCell ref="G48:H48"/>
    <mergeCell ref="B2:H2"/>
    <mergeCell ref="A3:A4"/>
    <mergeCell ref="B3:B4"/>
    <mergeCell ref="C3:C4"/>
    <mergeCell ref="D3:D4"/>
    <mergeCell ref="E3:F3"/>
    <mergeCell ref="AB7:AB8"/>
    <mergeCell ref="AC7:AC8"/>
    <mergeCell ref="AD7:AD8"/>
    <mergeCell ref="W5:AD5"/>
    <mergeCell ref="G3:G4"/>
    <mergeCell ref="H3:H4"/>
    <mergeCell ref="I3:I4"/>
    <mergeCell ref="Z7:AA7"/>
    <mergeCell ref="V7:V8"/>
    <mergeCell ref="W7:W8"/>
    <mergeCell ref="X7:X8"/>
    <mergeCell ref="Y7:Y8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DADUS MORTALIDADE </vt:lpstr>
      <vt:lpstr>DEMOGRAFIA</vt:lpstr>
      <vt:lpstr>MONOGRAFIA</vt:lpstr>
      <vt:lpstr>DADUS IDADE 0-85 +</vt:lpstr>
      <vt:lpstr>DADUS UMA KAIN VONERAVEL</vt:lpstr>
      <vt:lpstr>DADSU EMA VONERAVEL</vt:lpstr>
      <vt:lpstr>DADUS NATALIDADE</vt:lpstr>
      <vt:lpstr>DEMOGRAFI</vt:lpstr>
      <vt:lpstr>DADUS BOLSA DA MAE</vt:lpstr>
      <vt:lpstr>DADUS VETERANUS NO MARTIRES </vt:lpstr>
      <vt:lpstr>DADUS DIFIESIENSIA </vt:lpstr>
      <vt:lpstr>DADUS IDOZUS</vt:lpstr>
      <vt:lpstr>'DADSU EMA VONERAVEL'!Print_Area</vt:lpstr>
      <vt:lpstr>'DADUS BOLSA DA MAE'!Print_Area</vt:lpstr>
      <vt:lpstr>'DADUS DIFIESIENSIA '!Print_Area</vt:lpstr>
      <vt:lpstr>'DADUS IDADE 0-85 +'!Print_Area</vt:lpstr>
      <vt:lpstr>'DADUS IDOZUS'!Print_Area</vt:lpstr>
      <vt:lpstr>'DADUS MORTALIDADE '!Print_Area</vt:lpstr>
      <vt:lpstr>'DADUS NATALIDADE'!Print_Area</vt:lpstr>
      <vt:lpstr>'DADUS UMA KAIN VONERAVEL'!Print_Area</vt:lpstr>
      <vt:lpstr>'DADUS VETERANUS NO MARTIRES '!Print_Area</vt:lpstr>
      <vt:lpstr>DEMOGRAFI!Print_Area</vt:lpstr>
      <vt:lpstr>DEMOGRAFIA!Print_Area</vt:lpstr>
      <vt:lpstr>MONOGRAFIA!Print_Area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covalima23</dc:creator>
  <cp:lastModifiedBy>covalima23</cp:lastModifiedBy>
  <cp:lastPrinted>2026-04-14T20:19:31Z</cp:lastPrinted>
  <dcterms:created xsi:type="dcterms:W3CDTF">2025-10-01T02:25:46Z</dcterms:created>
  <dcterms:modified xsi:type="dcterms:W3CDTF">2026-05-29T07:10:56Z</dcterms:modified>
</cp:coreProperties>
</file>